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tables/table2.xml" ContentType="application/vnd.openxmlformats-officedocument.spreadsheetml.table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H:\SPCR IV\Funding rounds\FR3-IV closing date\"/>
    </mc:Choice>
  </mc:AlternateContent>
  <xr:revisionPtr revIDLastSave="0" documentId="8_{BD38116F-E17A-47D2-804E-9D40ACF469A2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mpletion Guidance" sheetId="5" r:id="rId1"/>
    <sheet name="Member &amp; Collaborator summary" sheetId="4" r:id="rId2"/>
    <sheet name="Salaries " sheetId="1" r:id="rId3"/>
    <sheet name="Non-pay" sheetId="2" r:id="rId4"/>
    <sheet name="Hidden data" sheetId="3" state="hidden" r:id="rId5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5" i="3" l="1"/>
  <c r="A16" i="3"/>
  <c r="A17" i="3"/>
  <c r="D51" i="2"/>
  <c r="E51" i="2"/>
  <c r="F51" i="2"/>
  <c r="G51" i="2"/>
  <c r="H5" i="2"/>
  <c r="H51" i="2"/>
  <c r="C51" i="2"/>
  <c r="H42" i="1"/>
  <c r="H44" i="1"/>
  <c r="H46" i="1"/>
  <c r="I42" i="1"/>
  <c r="I44" i="1"/>
  <c r="I46" i="1"/>
  <c r="J42" i="1"/>
  <c r="J44" i="1"/>
  <c r="J46" i="1"/>
  <c r="K42" i="1"/>
  <c r="K44" i="1"/>
  <c r="K46" i="1"/>
  <c r="L7" i="1"/>
  <c r="L5" i="1"/>
  <c r="L6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42" i="1"/>
  <c r="L44" i="1"/>
  <c r="L46" i="1"/>
  <c r="G42" i="1"/>
  <c r="G44" i="1"/>
  <c r="G46" i="1"/>
  <c r="L9" i="2"/>
  <c r="L10" i="2"/>
  <c r="L11" i="2"/>
  <c r="L12" i="2"/>
  <c r="H6" i="2"/>
  <c r="L13" i="2"/>
  <c r="L14" i="2"/>
  <c r="L15" i="2"/>
  <c r="L16" i="2"/>
  <c r="L17" i="2"/>
  <c r="L19" i="2"/>
  <c r="K17" i="2"/>
  <c r="K16" i="2"/>
  <c r="H23" i="2"/>
  <c r="K9" i="2"/>
  <c r="K10" i="2"/>
  <c r="K11" i="2"/>
  <c r="H8" i="2"/>
  <c r="K12" i="2"/>
  <c r="K13" i="2"/>
  <c r="H9" i="2"/>
  <c r="K14" i="2"/>
  <c r="H7" i="2"/>
  <c r="K15" i="2"/>
  <c r="H11" i="2"/>
  <c r="H12" i="2"/>
  <c r="H13" i="2"/>
  <c r="H14" i="2"/>
  <c r="H15" i="2"/>
  <c r="H16" i="2"/>
  <c r="H17" i="2"/>
  <c r="H18" i="2"/>
  <c r="H19" i="2"/>
  <c r="H20" i="2"/>
  <c r="H21" i="2"/>
  <c r="H22" i="2"/>
  <c r="H24" i="2"/>
  <c r="H25" i="2"/>
  <c r="H26" i="2"/>
  <c r="H27" i="2"/>
  <c r="H28" i="2"/>
  <c r="A13" i="3"/>
  <c r="A14" i="3"/>
  <c r="D43" i="2"/>
  <c r="E43" i="2"/>
  <c r="F43" i="2"/>
  <c r="G43" i="2"/>
  <c r="H10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3" i="2"/>
  <c r="C43" i="2"/>
  <c r="H35" i="1"/>
  <c r="H37" i="1"/>
  <c r="H39" i="1"/>
  <c r="I35" i="1"/>
  <c r="I37" i="1"/>
  <c r="I39" i="1"/>
  <c r="J35" i="1"/>
  <c r="J37" i="1"/>
  <c r="J39" i="1"/>
  <c r="K35" i="1"/>
  <c r="K37" i="1"/>
  <c r="K39" i="1"/>
  <c r="L35" i="1"/>
  <c r="L37" i="1"/>
  <c r="L39" i="1"/>
  <c r="G35" i="1"/>
  <c r="G37" i="1"/>
  <c r="G39" i="1"/>
  <c r="G8" i="4"/>
  <c r="H8" i="4"/>
  <c r="G9" i="4"/>
  <c r="H9" i="4"/>
  <c r="G10" i="4"/>
  <c r="H10" i="4"/>
  <c r="G11" i="4"/>
  <c r="H11" i="4"/>
  <c r="G12" i="4"/>
  <c r="H12" i="4"/>
  <c r="G13" i="4"/>
  <c r="H13" i="4"/>
  <c r="G14" i="4"/>
  <c r="H14" i="4"/>
  <c r="G15" i="4"/>
  <c r="H15" i="4"/>
  <c r="G16" i="4"/>
  <c r="H16" i="4"/>
  <c r="G17" i="4"/>
  <c r="H17" i="4"/>
  <c r="G18" i="4"/>
  <c r="H18" i="4"/>
  <c r="G19" i="4"/>
  <c r="H19" i="4"/>
  <c r="H22" i="4"/>
  <c r="I11" i="4"/>
  <c r="I12" i="4"/>
  <c r="I8" i="4"/>
  <c r="I9" i="4"/>
  <c r="I10" i="4"/>
  <c r="I13" i="4"/>
  <c r="I14" i="4"/>
  <c r="I15" i="4"/>
  <c r="I16" i="4"/>
  <c r="I17" i="4"/>
  <c r="I18" i="4"/>
  <c r="I19" i="4"/>
  <c r="I22" i="4"/>
  <c r="J8" i="4"/>
  <c r="J9" i="4"/>
  <c r="J10" i="4"/>
  <c r="J11" i="4"/>
  <c r="J12" i="4"/>
  <c r="J13" i="4"/>
  <c r="J14" i="4"/>
  <c r="J15" i="4"/>
  <c r="J16" i="4"/>
  <c r="J17" i="4"/>
  <c r="J18" i="4"/>
  <c r="J19" i="4"/>
  <c r="J22" i="4"/>
  <c r="G22" i="4"/>
  <c r="A12" i="3"/>
  <c r="H45" i="2"/>
  <c r="H47" i="2"/>
  <c r="A45" i="2"/>
  <c r="L18" i="4"/>
  <c r="L12" i="4"/>
  <c r="L8" i="4"/>
  <c r="F9" i="4"/>
  <c r="F10" i="4"/>
  <c r="F11" i="4"/>
  <c r="F12" i="4"/>
  <c r="F13" i="4"/>
  <c r="F14" i="4"/>
  <c r="F15" i="4"/>
  <c r="F16" i="4"/>
  <c r="F17" i="4"/>
  <c r="F18" i="4"/>
  <c r="F19" i="4"/>
  <c r="F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rsj50</author>
  </authors>
  <commentList>
    <comment ref="D8" authorId="0" shapeId="0" xr:uid="{1789E8DA-AA41-40D3-82A8-C41CF29B1E0F}">
      <text>
        <r>
          <rPr>
            <b/>
            <sz val="9"/>
            <color indexed="81"/>
            <rFont val="Tahoma"/>
            <family val="2"/>
          </rPr>
          <t>rsj50:</t>
        </r>
        <r>
          <rPr>
            <sz val="9"/>
            <color indexed="81"/>
            <rFont val="Tahoma"/>
            <family val="2"/>
          </rPr>
          <t xml:space="preserve">
Select from Drop down menu</t>
        </r>
      </text>
    </comment>
    <comment ref="D17" authorId="0" shapeId="0" xr:uid="{E0A90061-FF7A-4562-9114-EA72A623A9DA}">
      <text>
        <r>
          <rPr>
            <b/>
            <sz val="9"/>
            <color indexed="81"/>
            <rFont val="Tahoma"/>
            <family val="2"/>
          </rPr>
          <t>rsj50:</t>
        </r>
        <r>
          <rPr>
            <sz val="9"/>
            <color indexed="81"/>
            <rFont val="Tahoma"/>
            <family val="2"/>
          </rPr>
          <t xml:space="preserve">
Please enter manually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rsj50</author>
  </authors>
  <commentList>
    <comment ref="D4" authorId="0" shapeId="0" xr:uid="{208BAE7C-90C0-41CB-9439-D224D7DF8C83}">
      <text>
        <r>
          <rPr>
            <b/>
            <sz val="9"/>
            <color indexed="81"/>
            <rFont val="Tahoma"/>
            <family val="2"/>
          </rPr>
          <t>rsj50:</t>
        </r>
        <r>
          <rPr>
            <sz val="9"/>
            <color indexed="81"/>
            <rFont val="Tahoma"/>
            <family val="2"/>
          </rPr>
          <t xml:space="preserve">
Please use drop down menu to select the instution this cost links to.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rsj50</author>
  </authors>
  <commentList>
    <comment ref="A4" authorId="0" shapeId="0" xr:uid="{561125F5-4CD5-43EB-B59D-24E7864B9317}">
      <text>
        <r>
          <rPr>
            <b/>
            <sz val="9"/>
            <color indexed="81"/>
            <rFont val="Tahoma"/>
            <family val="2"/>
          </rPr>
          <t>rsj50:</t>
        </r>
        <r>
          <rPr>
            <sz val="9"/>
            <color indexed="81"/>
            <rFont val="Tahoma"/>
            <family val="2"/>
          </rPr>
          <t xml:space="preserve">
Please use the drop down menu to select a category for this cost.</t>
        </r>
      </text>
    </comment>
    <comment ref="B4" authorId="0" shapeId="0" xr:uid="{65F29052-E25A-426F-9F34-9F817474028E}">
      <text>
        <r>
          <rPr>
            <b/>
            <sz val="9"/>
            <color indexed="81"/>
            <rFont val="Tahoma"/>
            <family val="2"/>
          </rPr>
          <t>rsj50:</t>
        </r>
        <r>
          <rPr>
            <sz val="9"/>
            <color indexed="81"/>
            <rFont val="Tahoma"/>
            <family val="2"/>
          </rPr>
          <t xml:space="preserve">
Please use drop down menu to select the instution this cost links to.</t>
        </r>
      </text>
    </comment>
  </commentList>
</comments>
</file>

<file path=xl/sharedStrings.xml><?xml version="1.0" encoding="utf-8"?>
<sst xmlns="http://schemas.openxmlformats.org/spreadsheetml/2006/main" count="132" uniqueCount="114">
  <si>
    <t>Bristol</t>
  </si>
  <si>
    <t>Consultancy</t>
  </si>
  <si>
    <t>Exeter</t>
  </si>
  <si>
    <t>Consumables</t>
  </si>
  <si>
    <t>Keele</t>
  </si>
  <si>
    <t>Dissemination Activities</t>
  </si>
  <si>
    <t>Manchester</t>
  </si>
  <si>
    <t>Equipment</t>
  </si>
  <si>
    <t>Nottingham</t>
  </si>
  <si>
    <t>Patient &amp; Public Involvement</t>
  </si>
  <si>
    <t>Oxford</t>
  </si>
  <si>
    <t>Recruitment Costs</t>
  </si>
  <si>
    <t>QMUL</t>
  </si>
  <si>
    <t>Travel &amp; Subsistence</t>
  </si>
  <si>
    <t>Southampton</t>
  </si>
  <si>
    <t>Other</t>
  </si>
  <si>
    <t>UCL</t>
  </si>
  <si>
    <t>Project Title:</t>
  </si>
  <si>
    <t>FY 1</t>
  </si>
  <si>
    <t>FY 2</t>
  </si>
  <si>
    <t>FY 3</t>
  </si>
  <si>
    <t>FY 4</t>
  </si>
  <si>
    <t>FY 5</t>
  </si>
  <si>
    <t>Total</t>
  </si>
  <si>
    <t>Name</t>
  </si>
  <si>
    <t>Role</t>
  </si>
  <si>
    <t>Institution</t>
  </si>
  <si>
    <t>Start Date For Post</t>
  </si>
  <si>
    <t>Apr 21 to Mar 22</t>
  </si>
  <si>
    <t>Apr 22 to Mar 23</t>
  </si>
  <si>
    <t>Apr 23 to Mar 24</t>
  </si>
  <si>
    <t>Apr 24 to Mar 25</t>
  </si>
  <si>
    <t>Total on project</t>
  </si>
  <si>
    <t>Category</t>
  </si>
  <si>
    <t>Lead member Institution</t>
  </si>
  <si>
    <t>Overheads on staff posts (30%)</t>
  </si>
  <si>
    <t>Staff costs:</t>
  </si>
  <si>
    <t>Total Staff Costs:</t>
  </si>
  <si>
    <t>Duration (months)</t>
  </si>
  <si>
    <t>Post FTE</t>
  </si>
  <si>
    <t>Staff costs</t>
  </si>
  <si>
    <t>Total Salaries</t>
  </si>
  <si>
    <t>Total Overheads</t>
  </si>
  <si>
    <t>Total Non-pay</t>
  </si>
  <si>
    <t>Non-pay costs</t>
  </si>
  <si>
    <t>Total Non-pay costs</t>
  </si>
  <si>
    <t>Total on Project</t>
  </si>
  <si>
    <t>Project Start Date:</t>
  </si>
  <si>
    <t>Project End Date:</t>
  </si>
  <si>
    <t>Co applicant 1 PI Name</t>
  </si>
  <si>
    <t>Lead applicant PI Name</t>
  </si>
  <si>
    <t>Co applicant 2 PI Name</t>
  </si>
  <si>
    <t>Co applicant 3 PI Name</t>
  </si>
  <si>
    <t>Co applicant 4 PI Name</t>
  </si>
  <si>
    <t>Co applicant 5 PI Name</t>
  </si>
  <si>
    <t>Co applicant 6 PI Name</t>
  </si>
  <si>
    <t>Co applicant 7 PI Name</t>
  </si>
  <si>
    <t>Co applicant 8 PI Name</t>
  </si>
  <si>
    <t>Co applicant 1 institution</t>
  </si>
  <si>
    <t>Co applicant 2 institution</t>
  </si>
  <si>
    <t>Co applicant 3 institution</t>
  </si>
  <si>
    <t>Co applicant 4 institution</t>
  </si>
  <si>
    <t>Co applicant 5 institution</t>
  </si>
  <si>
    <t>Co applicant 6 institution</t>
  </si>
  <si>
    <t>Co applicant 7 institution</t>
  </si>
  <si>
    <t>Project Total</t>
  </si>
  <si>
    <t>Total Lead costs</t>
  </si>
  <si>
    <t>Total co-app costs</t>
  </si>
  <si>
    <t>Total External costs</t>
  </si>
  <si>
    <t>Grand Total:</t>
  </si>
  <si>
    <t>* PLEASE DO NOT INCLUDE ANY OPEN ACCESS COSTS</t>
  </si>
  <si>
    <t xml:space="preserve">   (See note on completion guidance tab)</t>
  </si>
  <si>
    <t>Co applicant 8 institution</t>
  </si>
  <si>
    <t>Non-pay by category</t>
  </si>
  <si>
    <t>Duration (mths)</t>
  </si>
  <si>
    <t>Please complete only the yellow cells on this tab</t>
  </si>
  <si>
    <t xml:space="preserve">Lead member and co-applicant institutions are selected from a drop down box </t>
  </si>
  <si>
    <t>Complete the Salaries and Non-pay tabs</t>
  </si>
  <si>
    <t>Please use the drop down menus to select institutions (both tabs) and categories (non-pay only)</t>
  </si>
  <si>
    <t xml:space="preserve">Please note the recruitment costs that the School is able to support are those that do NOT fall under the Acord recruitment costs category. </t>
  </si>
  <si>
    <t>https://www.gov.uk/government/publications/guidance-on-attributing-the-costs-of-health-and-social-care-research</t>
  </si>
  <si>
    <t>Enter costs according to the Financial Year in which they will be incurred, ie April to Mar, as this is how we report to the NIHR.</t>
  </si>
  <si>
    <t>Enter all costs as 100% and the spreadsheet will calculate what the School can pay.</t>
  </si>
  <si>
    <t>Open Access costs should not be included in the application.  Budgets will be held centrally by the School.  The principal paper from each research project will be funded.</t>
  </si>
  <si>
    <t>The NIHR requires us to provide names of staff employed on projects.  If not known at time of application, please state TBC.</t>
  </si>
  <si>
    <t>The NIHR does not expect computer equipment to exceed £650 (however if specialist software is required the limit is £1000)</t>
  </si>
  <si>
    <t>All applications are required to contain a budget for patient and public involvement costs.</t>
  </si>
  <si>
    <t>https://www.nihr.ac.uk/documents/payment-guidance-for-researchers-and-professionals/27392</t>
  </si>
  <si>
    <t>https://www.nihr.ac.uk/people/</t>
  </si>
  <si>
    <t xml:space="preserve">*Not to be confused with NIHR Academy member which relate to those in receipt of SPCR </t>
  </si>
  <si>
    <t>If you have any issues completing the costing form, please contact the SPCR finance and contracts officer</t>
  </si>
  <si>
    <t>c.j.buckley@keele.ac.uk</t>
  </si>
  <si>
    <t>Chris Buckley</t>
  </si>
  <si>
    <t>Comments:</t>
  </si>
  <si>
    <t>If there is anything you need to let us know, please use this box</t>
  </si>
  <si>
    <t>If there is anything you need to let us know, please use the comments box</t>
  </si>
  <si>
    <t>Database costs</t>
  </si>
  <si>
    <t>External collaborators need to be entered manually</t>
  </si>
  <si>
    <t>Table 1 - Member/collaborator summary - Please fill out columns B and D</t>
  </si>
  <si>
    <t>Please complete yellow cells only</t>
  </si>
  <si>
    <t>External Collaborator 1 PI Name</t>
  </si>
  <si>
    <t>External Collaborator 2 PI Name</t>
  </si>
  <si>
    <t>External Collaborator 3 PI Name</t>
  </si>
  <si>
    <t>Overheads are funded at a set rate of 30% and the sheet will calculate this automatically</t>
  </si>
  <si>
    <t>We have been asked to collect Database costs separately by NIHR - this category has been added to the non-pay drop down menu</t>
  </si>
  <si>
    <t>Non school members can join collaborative bids</t>
  </si>
  <si>
    <t>External Collaborator 1 institution</t>
  </si>
  <si>
    <t>External Collaborator 2 institution</t>
  </si>
  <si>
    <t>External Collaborator 3 institution</t>
  </si>
  <si>
    <t>Apr 25 to Mar 26</t>
  </si>
  <si>
    <t>Complete the Member &amp; Collaborator summary tab first (other tabs derive data from it)</t>
  </si>
  <si>
    <t>Subtotal staff costs</t>
  </si>
  <si>
    <t>Overheads</t>
  </si>
  <si>
    <t>Sub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</si>
</sst>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&quot;£&quot;#,##0"/>
    <numFmt numFmtId="165" formatCode="0;\-0;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017D0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164">
    <xf numFmtId="0" fontId="0" fillId="0" borderId="0" xfId="0"/>
    <xf numFmtId="0" fontId="0" fillId="0" borderId="0" xfId="0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5" xfId="0" applyBorder="1"/>
    <xf numFmtId="164" fontId="0" fillId="0" borderId="15" xfId="0" applyNumberForma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3" fontId="0" fillId="0" borderId="0" xfId="0" applyNumberFormat="1"/>
    <xf numFmtId="164" fontId="0" fillId="7" borderId="7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0" fillId="4" borderId="18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0" fontId="3" fillId="0" borderId="0" xfId="0" applyFont="1"/>
    <xf numFmtId="164" fontId="0" fillId="4" borderId="7" xfId="0" applyNumberForma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0" fillId="5" borderId="21" xfId="0" applyFill="1" applyBorder="1" applyAlignment="1" applyProtection="1">
      <alignment wrapText="1"/>
      <protection locked="0"/>
    </xf>
    <xf numFmtId="0" fontId="0" fillId="5" borderId="7" xfId="0" applyFill="1" applyBorder="1" applyAlignment="1" applyProtection="1">
      <alignment wrapText="1"/>
      <protection locked="0"/>
    </xf>
    <xf numFmtId="0" fontId="0" fillId="5" borderId="26" xfId="0" applyFill="1" applyBorder="1" applyAlignment="1" applyProtection="1">
      <alignment wrapText="1"/>
      <protection locked="0"/>
    </xf>
    <xf numFmtId="164" fontId="0" fillId="4" borderId="12" xfId="0" applyNumberFormat="1" applyFill="1" applyBorder="1" applyAlignment="1" applyProtection="1">
      <alignment horizontal="center"/>
    </xf>
    <xf numFmtId="0" fontId="2" fillId="9" borderId="14" xfId="0" applyFont="1" applyFill="1" applyBorder="1"/>
    <xf numFmtId="0" fontId="2" fillId="9" borderId="14" xfId="0" applyFont="1" applyFill="1" applyBorder="1" applyAlignment="1">
      <alignment horizontal="center"/>
    </xf>
    <xf numFmtId="0" fontId="0" fillId="10" borderId="21" xfId="0" applyFill="1" applyBorder="1" applyAlignment="1">
      <alignment horizontal="center"/>
    </xf>
    <xf numFmtId="0" fontId="0" fillId="10" borderId="22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24" xfId="0" applyFill="1" applyBorder="1" applyAlignment="1">
      <alignment horizontal="center"/>
    </xf>
    <xf numFmtId="0" fontId="0" fillId="10" borderId="26" xfId="0" applyFill="1" applyBorder="1" applyAlignment="1">
      <alignment horizontal="center"/>
    </xf>
    <xf numFmtId="0" fontId="0" fillId="10" borderId="27" xfId="0" applyFill="1" applyBorder="1" applyAlignment="1">
      <alignment horizontal="center"/>
    </xf>
    <xf numFmtId="0" fontId="0" fillId="7" borderId="21" xfId="0" applyFill="1" applyBorder="1" applyAlignment="1">
      <alignment horizontal="center"/>
    </xf>
    <xf numFmtId="0" fontId="0" fillId="7" borderId="22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164" fontId="0" fillId="10" borderId="7" xfId="0" applyNumberFormat="1" applyFill="1" applyBorder="1" applyAlignment="1">
      <alignment horizontal="center"/>
    </xf>
    <xf numFmtId="0" fontId="0" fillId="5" borderId="11" xfId="0" applyFont="1" applyFill="1" applyBorder="1" applyAlignment="1" applyProtection="1">
      <alignment wrapText="1"/>
      <protection locked="0"/>
    </xf>
    <xf numFmtId="0" fontId="0" fillId="5" borderId="7" xfId="0" applyFont="1" applyFill="1" applyBorder="1" applyAlignment="1" applyProtection="1">
      <alignment wrapText="1"/>
      <protection locked="0"/>
    </xf>
    <xf numFmtId="0" fontId="0" fillId="5" borderId="7" xfId="0" applyFont="1" applyFill="1" applyBorder="1" applyAlignment="1" applyProtection="1">
      <alignment horizontal="center"/>
      <protection locked="0"/>
    </xf>
    <xf numFmtId="14" fontId="0" fillId="5" borderId="7" xfId="0" applyNumberFormat="1" applyFont="1" applyFill="1" applyBorder="1" applyAlignment="1" applyProtection="1">
      <alignment horizontal="center"/>
      <protection locked="0"/>
    </xf>
    <xf numFmtId="164" fontId="0" fillId="5" borderId="7" xfId="1" applyNumberFormat="1" applyFont="1" applyFill="1" applyBorder="1" applyAlignment="1" applyProtection="1">
      <alignment horizontal="center"/>
      <protection locked="0"/>
    </xf>
    <xf numFmtId="0" fontId="0" fillId="5" borderId="15" xfId="0" applyFont="1" applyFill="1" applyBorder="1" applyAlignment="1" applyProtection="1">
      <alignment wrapText="1"/>
      <protection locked="0"/>
    </xf>
    <xf numFmtId="0" fontId="0" fillId="5" borderId="12" xfId="0" applyFont="1" applyFill="1" applyBorder="1" applyAlignment="1" applyProtection="1">
      <alignment wrapText="1"/>
      <protection locked="0"/>
    </xf>
    <xf numFmtId="0" fontId="0" fillId="5" borderId="7" xfId="0" applyFont="1" applyFill="1" applyBorder="1" applyProtection="1">
      <protection locked="0"/>
    </xf>
    <xf numFmtId="0" fontId="0" fillId="5" borderId="13" xfId="0" applyFont="1" applyFill="1" applyBorder="1" applyAlignment="1" applyProtection="1">
      <alignment wrapText="1"/>
      <protection locked="0"/>
    </xf>
    <xf numFmtId="0" fontId="0" fillId="5" borderId="14" xfId="0" applyFont="1" applyFill="1" applyBorder="1" applyAlignment="1" applyProtection="1">
      <alignment wrapText="1"/>
      <protection locked="0"/>
    </xf>
    <xf numFmtId="0" fontId="0" fillId="5" borderId="14" xfId="0" applyFont="1" applyFill="1" applyBorder="1" applyProtection="1">
      <protection locked="0"/>
    </xf>
    <xf numFmtId="0" fontId="0" fillId="5" borderId="7" xfId="0" applyFill="1" applyBorder="1" applyAlignment="1" applyProtection="1">
      <alignment horizontal="left"/>
      <protection locked="0"/>
    </xf>
    <xf numFmtId="0" fontId="0" fillId="5" borderId="7" xfId="0" applyFill="1" applyBorder="1" applyAlignment="1" applyProtection="1">
      <alignment horizontal="center"/>
      <protection locked="0"/>
    </xf>
    <xf numFmtId="164" fontId="0" fillId="5" borderId="7" xfId="0" applyNumberFormat="1" applyFill="1" applyBorder="1" applyAlignment="1" applyProtection="1">
      <alignment horizontal="center"/>
      <protection locked="0"/>
    </xf>
    <xf numFmtId="164" fontId="0" fillId="4" borderId="7" xfId="0" applyNumberFormat="1" applyFill="1" applyBorder="1" applyAlignment="1" applyProtection="1">
      <alignment horizontal="center"/>
    </xf>
    <xf numFmtId="14" fontId="0" fillId="5" borderId="16" xfId="0" applyNumberFormat="1" applyFill="1" applyBorder="1" applyAlignment="1" applyProtection="1">
      <alignment horizontal="center"/>
      <protection locked="0"/>
    </xf>
    <xf numFmtId="14" fontId="0" fillId="5" borderId="15" xfId="0" applyNumberFormat="1" applyFill="1" applyBorder="1" applyAlignment="1" applyProtection="1">
      <alignment horizontal="center"/>
      <protection locked="0"/>
    </xf>
    <xf numFmtId="0" fontId="3" fillId="0" borderId="16" xfId="0" applyFont="1" applyBorder="1"/>
    <xf numFmtId="0" fontId="0" fillId="10" borderId="20" xfId="0" applyFill="1" applyBorder="1" applyAlignment="1">
      <alignment horizontal="center" wrapText="1"/>
    </xf>
    <xf numFmtId="0" fontId="0" fillId="10" borderId="23" xfId="0" applyFill="1" applyBorder="1" applyAlignment="1">
      <alignment horizontal="center" wrapText="1"/>
    </xf>
    <xf numFmtId="0" fontId="0" fillId="10" borderId="25" xfId="0" applyFill="1" applyBorder="1" applyAlignment="1">
      <alignment horizontal="center" wrapText="1"/>
    </xf>
    <xf numFmtId="0" fontId="0" fillId="4" borderId="17" xfId="0" applyFill="1" applyBorder="1" applyAlignment="1">
      <alignment horizontal="center" wrapText="1"/>
    </xf>
    <xf numFmtId="0" fontId="0" fillId="7" borderId="20" xfId="0" applyFill="1" applyBorder="1" applyAlignment="1">
      <alignment horizontal="center" wrapText="1"/>
    </xf>
    <xf numFmtId="0" fontId="0" fillId="7" borderId="23" xfId="0" applyFill="1" applyBorder="1" applyAlignment="1">
      <alignment horizontal="center" wrapText="1"/>
    </xf>
    <xf numFmtId="0" fontId="0" fillId="7" borderId="25" xfId="0" applyFill="1" applyBorder="1" applyAlignment="1">
      <alignment horizontal="center" wrapText="1"/>
    </xf>
    <xf numFmtId="0" fontId="5" fillId="0" borderId="0" xfId="0" applyFont="1"/>
    <xf numFmtId="165" fontId="0" fillId="0" borderId="0" xfId="0" applyNumberFormat="1"/>
    <xf numFmtId="0" fontId="0" fillId="0" borderId="7" xfId="0" applyBorder="1"/>
    <xf numFmtId="164" fontId="0" fillId="0" borderId="7" xfId="0" applyNumberFormat="1" applyBorder="1" applyAlignment="1">
      <alignment horizontal="center"/>
    </xf>
    <xf numFmtId="0" fontId="0" fillId="10" borderId="20" xfId="0" applyFill="1" applyBorder="1" applyAlignment="1">
      <alignment wrapText="1"/>
    </xf>
    <xf numFmtId="0" fontId="0" fillId="10" borderId="23" xfId="0" applyFill="1" applyBorder="1" applyAlignment="1">
      <alignment wrapText="1"/>
    </xf>
    <xf numFmtId="0" fontId="0" fillId="10" borderId="21" xfId="0" applyFill="1" applyBorder="1" applyAlignment="1">
      <alignment wrapText="1"/>
    </xf>
    <xf numFmtId="0" fontId="0" fillId="10" borderId="7" xfId="0" applyFill="1" applyBorder="1" applyAlignment="1">
      <alignment wrapText="1"/>
    </xf>
    <xf numFmtId="0" fontId="0" fillId="10" borderId="26" xfId="0" applyFill="1" applyBorder="1" applyAlignment="1">
      <alignment wrapText="1"/>
    </xf>
    <xf numFmtId="0" fontId="0" fillId="11" borderId="23" xfId="0" applyFill="1" applyBorder="1" applyAlignment="1">
      <alignment wrapText="1"/>
    </xf>
    <xf numFmtId="0" fontId="0" fillId="11" borderId="25" xfId="0" applyFill="1" applyBorder="1" applyAlignment="1">
      <alignment wrapText="1"/>
    </xf>
    <xf numFmtId="0" fontId="0" fillId="11" borderId="21" xfId="0" applyFill="1" applyBorder="1" applyAlignment="1">
      <alignment wrapText="1"/>
    </xf>
    <xf numFmtId="0" fontId="0" fillId="11" borderId="7" xfId="0" applyFill="1" applyBorder="1" applyAlignment="1">
      <alignment wrapText="1"/>
    </xf>
    <xf numFmtId="0" fontId="0" fillId="11" borderId="26" xfId="0" applyFill="1" applyBorder="1" applyAlignment="1">
      <alignment wrapText="1"/>
    </xf>
    <xf numFmtId="0" fontId="3" fillId="0" borderId="16" xfId="0" applyFont="1" applyBorder="1" applyAlignment="1">
      <alignment horizontal="center"/>
    </xf>
    <xf numFmtId="0" fontId="0" fillId="5" borderId="16" xfId="0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0" fillId="5" borderId="39" xfId="0" applyFill="1" applyBorder="1" applyAlignment="1" applyProtection="1">
      <alignment wrapText="1"/>
      <protection locked="0"/>
    </xf>
    <xf numFmtId="0" fontId="0" fillId="5" borderId="11" xfId="0" applyFill="1" applyBorder="1" applyAlignment="1" applyProtection="1">
      <alignment wrapText="1"/>
      <protection locked="0"/>
    </xf>
    <xf numFmtId="0" fontId="0" fillId="5" borderId="40" xfId="0" applyFill="1" applyBorder="1" applyAlignment="1" applyProtection="1">
      <alignment wrapText="1"/>
      <protection locked="0"/>
    </xf>
    <xf numFmtId="0" fontId="0" fillId="10" borderId="41" xfId="0" applyFill="1" applyBorder="1" applyAlignment="1">
      <alignment wrapText="1"/>
    </xf>
    <xf numFmtId="0" fontId="0" fillId="4" borderId="17" xfId="0" applyFill="1" applyBorder="1" applyAlignment="1">
      <alignment wrapText="1"/>
    </xf>
    <xf numFmtId="0" fontId="0" fillId="5" borderId="18" xfId="0" applyFill="1" applyBorder="1" applyAlignment="1" applyProtection="1">
      <alignment wrapText="1"/>
      <protection locked="0"/>
    </xf>
    <xf numFmtId="0" fontId="0" fillId="4" borderId="18" xfId="0" applyFill="1" applyBorder="1" applyAlignment="1">
      <alignment wrapText="1"/>
    </xf>
    <xf numFmtId="0" fontId="0" fillId="5" borderId="19" xfId="0" applyFill="1" applyBorder="1" applyAlignment="1" applyProtection="1">
      <alignment wrapText="1"/>
      <protection locked="0"/>
    </xf>
    <xf numFmtId="0" fontId="0" fillId="5" borderId="22" xfId="0" applyFill="1" applyBorder="1" applyAlignment="1" applyProtection="1">
      <alignment wrapText="1"/>
      <protection locked="0"/>
    </xf>
    <xf numFmtId="0" fontId="0" fillId="5" borderId="24" xfId="0" applyFill="1" applyBorder="1" applyAlignment="1" applyProtection="1">
      <alignment wrapText="1"/>
      <protection locked="0"/>
    </xf>
    <xf numFmtId="0" fontId="0" fillId="5" borderId="27" xfId="0" applyFill="1" applyBorder="1" applyAlignment="1" applyProtection="1">
      <alignment wrapText="1"/>
      <protection locked="0"/>
    </xf>
    <xf numFmtId="0" fontId="13" fillId="0" borderId="0" xfId="0" applyFont="1" applyAlignment="1">
      <alignment horizontal="left" vertical="center"/>
    </xf>
    <xf numFmtId="0" fontId="0" fillId="12" borderId="0" xfId="0" applyFill="1"/>
    <xf numFmtId="0" fontId="0" fillId="12" borderId="0" xfId="0" applyFill="1" applyAlignment="1">
      <alignment horizontal="center"/>
    </xf>
    <xf numFmtId="0" fontId="0" fillId="12" borderId="15" xfId="0" applyFill="1" applyBorder="1"/>
    <xf numFmtId="164" fontId="0" fillId="12" borderId="0" xfId="0" applyNumberFormat="1" applyFill="1" applyAlignment="1">
      <alignment horizontal="center"/>
    </xf>
    <xf numFmtId="0" fontId="3" fillId="4" borderId="17" xfId="0" applyFont="1" applyFill="1" applyBorder="1" applyAlignment="1">
      <alignment horizontal="left"/>
    </xf>
    <xf numFmtId="0" fontId="3" fillId="4" borderId="18" xfId="0" applyFont="1" applyFill="1" applyBorder="1" applyAlignment="1">
      <alignment horizontal="left"/>
    </xf>
    <xf numFmtId="0" fontId="3" fillId="4" borderId="19" xfId="0" applyFont="1" applyFill="1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31" xfId="0" applyBorder="1" applyAlignment="1">
      <alignment horizontal="left"/>
    </xf>
    <xf numFmtId="0" fontId="3" fillId="4" borderId="1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3" fillId="4" borderId="3" xfId="0" applyFont="1" applyFill="1" applyBorder="1" applyAlignment="1">
      <alignment horizontal="left"/>
    </xf>
    <xf numFmtId="0" fontId="3" fillId="4" borderId="20" xfId="0" applyFont="1" applyFill="1" applyBorder="1" applyAlignment="1">
      <alignment horizontal="left"/>
    </xf>
    <xf numFmtId="0" fontId="3" fillId="4" borderId="21" xfId="0" applyFont="1" applyFill="1" applyBorder="1" applyAlignment="1">
      <alignment horizontal="left"/>
    </xf>
    <xf numFmtId="0" fontId="3" fillId="4" borderId="22" xfId="0" applyFont="1" applyFill="1" applyBorder="1" applyAlignment="1">
      <alignment horizontal="left"/>
    </xf>
    <xf numFmtId="0" fontId="7" fillId="0" borderId="25" xfId="2" applyBorder="1" applyAlignment="1">
      <alignment horizontal="left"/>
    </xf>
    <xf numFmtId="0" fontId="7" fillId="0" borderId="26" xfId="2" applyBorder="1" applyAlignment="1">
      <alignment horizontal="left"/>
    </xf>
    <xf numFmtId="0" fontId="7" fillId="0" borderId="27" xfId="2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2" xfId="0" applyBorder="1" applyAlignment="1">
      <alignment horizontal="left"/>
    </xf>
    <xf numFmtId="0" fontId="7" fillId="0" borderId="28" xfId="2" applyBorder="1" applyAlignment="1">
      <alignment horizontal="left"/>
    </xf>
    <xf numFmtId="0" fontId="7" fillId="0" borderId="29" xfId="2" applyBorder="1" applyAlignment="1">
      <alignment horizontal="left"/>
    </xf>
    <xf numFmtId="0" fontId="3" fillId="4" borderId="33" xfId="0" applyFont="1" applyFill="1" applyBorder="1" applyAlignment="1">
      <alignment horizontal="left"/>
    </xf>
    <xf numFmtId="0" fontId="3" fillId="4" borderId="34" xfId="0" applyFont="1" applyFill="1" applyBorder="1" applyAlignment="1">
      <alignment horizontal="left"/>
    </xf>
    <xf numFmtId="0" fontId="3" fillId="4" borderId="35" xfId="0" applyFont="1" applyFill="1" applyBorder="1" applyAlignment="1">
      <alignment horizontal="left"/>
    </xf>
    <xf numFmtId="0" fontId="7" fillId="0" borderId="1" xfId="2" applyBorder="1" applyAlignment="1">
      <alignment horizontal="left"/>
    </xf>
    <xf numFmtId="0" fontId="7" fillId="0" borderId="2" xfId="2" applyBorder="1" applyAlignment="1">
      <alignment horizontal="left"/>
    </xf>
    <xf numFmtId="0" fontId="7" fillId="0" borderId="3" xfId="2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4" fillId="4" borderId="18" xfId="0" applyFont="1" applyFill="1" applyBorder="1" applyAlignment="1">
      <alignment horizontal="left"/>
    </xf>
    <xf numFmtId="0" fontId="4" fillId="4" borderId="19" xfId="0" applyFont="1" applyFill="1" applyBorder="1" applyAlignment="1">
      <alignment horizontal="left"/>
    </xf>
    <xf numFmtId="0" fontId="3" fillId="4" borderId="36" xfId="0" applyFont="1" applyFill="1" applyBorder="1" applyAlignment="1">
      <alignment horizontal="left"/>
    </xf>
    <xf numFmtId="0" fontId="3" fillId="4" borderId="37" xfId="0" applyFont="1" applyFill="1" applyBorder="1" applyAlignment="1">
      <alignment horizontal="left"/>
    </xf>
    <xf numFmtId="0" fontId="3" fillId="4" borderId="38" xfId="0" applyFont="1" applyFill="1" applyBorder="1" applyAlignment="1">
      <alignment horizontal="left"/>
    </xf>
    <xf numFmtId="0" fontId="7" fillId="0" borderId="17" xfId="2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3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2" fillId="8" borderId="17" xfId="0" applyFont="1" applyFill="1" applyBorder="1" applyAlignment="1">
      <alignment horizontal="center"/>
    </xf>
    <xf numFmtId="0" fontId="2" fillId="8" borderId="18" xfId="0" applyFont="1" applyFill="1" applyBorder="1" applyAlignment="1">
      <alignment horizontal="center"/>
    </xf>
    <xf numFmtId="0" fontId="2" fillId="8" borderId="19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left" vertical="top"/>
      <protection locked="0"/>
    </xf>
    <xf numFmtId="0" fontId="8" fillId="5" borderId="2" xfId="0" applyFont="1" applyFill="1" applyBorder="1" applyAlignment="1" applyProtection="1">
      <alignment horizontal="left" vertical="top"/>
      <protection locked="0"/>
    </xf>
    <xf numFmtId="0" fontId="8" fillId="5" borderId="3" xfId="0" applyFont="1" applyFill="1" applyBorder="1" applyAlignment="1" applyProtection="1">
      <alignment horizontal="left" vertical="top"/>
      <protection locked="0"/>
    </xf>
    <xf numFmtId="0" fontId="8" fillId="5" borderId="30" xfId="0" applyFont="1" applyFill="1" applyBorder="1" applyAlignment="1" applyProtection="1">
      <alignment horizontal="left" vertical="top"/>
      <protection locked="0"/>
    </xf>
    <xf numFmtId="0" fontId="8" fillId="5" borderId="0" xfId="0" applyFont="1" applyFill="1" applyBorder="1" applyAlignment="1" applyProtection="1">
      <alignment horizontal="left" vertical="top"/>
      <protection locked="0"/>
    </xf>
    <xf numFmtId="0" fontId="8" fillId="5" borderId="31" xfId="0" applyFont="1" applyFill="1" applyBorder="1" applyAlignment="1" applyProtection="1">
      <alignment horizontal="left" vertical="top"/>
      <protection locked="0"/>
    </xf>
    <xf numFmtId="0" fontId="8" fillId="5" borderId="4" xfId="0" applyFont="1" applyFill="1" applyBorder="1" applyAlignment="1" applyProtection="1">
      <alignment horizontal="left" vertical="top"/>
      <protection locked="0"/>
    </xf>
    <xf numFmtId="0" fontId="8" fillId="5" borderId="5" xfId="0" applyFont="1" applyFill="1" applyBorder="1" applyAlignment="1" applyProtection="1">
      <alignment horizontal="left" vertical="top"/>
      <protection locked="0"/>
    </xf>
    <xf numFmtId="0" fontId="8" fillId="5" borderId="6" xfId="0" applyFont="1" applyFill="1" applyBorder="1" applyAlignment="1" applyProtection="1">
      <alignment horizontal="left" vertical="top"/>
      <protection locked="0"/>
    </xf>
    <xf numFmtId="0" fontId="2" fillId="3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33">
    <dxf>
      <numFmt numFmtId="164" formatCode="&quot;£&quot;#,##0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164" formatCode="&quot;£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4" formatCode="&quot;£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4" formatCode="&quot;£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4" formatCode="&quot;£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4" formatCode="&quot;£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4" tint="0.79998168889431442"/>
        </patternFill>
      </fill>
      <protection locked="0" hidden="0"/>
    </dxf>
    <dxf>
      <border outline="0">
        <bottom style="thin">
          <color indexed="64"/>
        </bottom>
      </border>
    </dxf>
    <dxf>
      <font>
        <b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0" formatCode="General"/>
      <fill>
        <patternFill patternType="solid">
          <fgColor indexed="64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numFmt numFmtId="164" formatCode="&quot;£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4" formatCode="&quot;£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4" formatCode="&quot;£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4" formatCode="&quot;£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64" formatCode="&quot;£&quot;#,##0"/>
      <fill>
        <patternFill patternType="solid">
          <fgColor indexed="64"/>
          <bgColor theme="7" tint="0.7999816888943144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</font>
      <fill>
        <patternFill patternType="solid">
          <fgColor indexed="64"/>
          <bgColor theme="7" tint="0.79998168889431442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</font>
      <fill>
        <patternFill patternType="solid">
          <fgColor indexed="64"/>
          <bgColor theme="7" tint="0.79998168889431442"/>
        </patternFill>
      </fill>
      <border diagonalUp="0" diagonalDown="0">
        <left/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</font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</font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79998168889431442"/>
        </patternFill>
      </fill>
      <protection locked="0" hidden="0"/>
    </dxf>
    <dxf>
      <border outline="0">
        <bottom style="thin">
          <color indexed="64"/>
        </bottom>
      </border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9" tint="0.79998168889431442"/>
      </font>
    </dxf>
    <dxf>
      <font>
        <color theme="8" tint="0.79998168889431442"/>
      </font>
    </dxf>
    <dxf>
      <font>
        <color theme="5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8F31AF-CC1C-42B3-9A2C-663375EB604C}" name="Staffcosts" displayName="Staffcosts" ref="A4:L33" totalsRowShown="0" headerRowDxfId="29" dataDxfId="27" headerRowBorderDxfId="28" tableBorderDxfId="26" totalsRowBorderDxfId="25">
  <autoFilter ref="A4:L33" xr:uid="{5A8F31AF-CC1C-42B3-9A2C-663375EB604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89647E8B-2B8C-4F4C-9BEA-3C2E4FD80E76}" name="Name" dataDxfId="24"/>
    <tableColumn id="2" xr3:uid="{C4FB7925-C857-4F4F-8CCE-34FCD78437FE}" name="Role" dataDxfId="23"/>
    <tableColumn id="3" xr3:uid="{33F9057D-F774-4312-9DCA-13A3F0051E9D}" name="Post FTE" dataDxfId="22"/>
    <tableColumn id="4" xr3:uid="{19BF2D8D-0786-474F-B604-02CDCC41874B}" name="Institution" dataDxfId="21"/>
    <tableColumn id="5" xr3:uid="{38FBE790-BE3E-4719-8B65-679B3484AE32}" name="Start Date For Post" dataDxfId="20"/>
    <tableColumn id="6" xr3:uid="{A93E9132-C5D3-488D-981E-98F06E2CE10B}" name="Duration (months)" dataDxfId="19"/>
    <tableColumn id="7" xr3:uid="{E4EF3CD8-AE1E-4C75-A8FD-08BFD5F5C87E}" name="Apr 21 to Mar 22" dataDxfId="18" dataCellStyle="Currency"/>
    <tableColumn id="8" xr3:uid="{E875EFE9-3B3D-4FC6-A895-FDE72FD07D62}" name="Apr 22 to Mar 23" dataDxfId="17" dataCellStyle="Currency"/>
    <tableColumn id="9" xr3:uid="{53F29CB7-5480-4F95-B604-53F0E8C1B98E}" name="Apr 23 to Mar 24" dataDxfId="16" dataCellStyle="Currency"/>
    <tableColumn id="10" xr3:uid="{877ACD93-F40B-481A-B751-50AE591345B3}" name="Apr 24 to Mar 25" dataDxfId="15" dataCellStyle="Currency"/>
    <tableColumn id="12" xr3:uid="{6FC48591-5B4B-4B76-866B-D591714BB72B}" name="Apr 25 to Mar 26" dataDxfId="14" dataCellStyle="Currency"/>
    <tableColumn id="11" xr3:uid="{0F0903F8-5179-42B3-B13B-A672E0AD0988}" name="Total on project" dataDxfId="13">
      <calculatedColumnFormula>SUM(Staffcosts[[#This Row],[Apr 21 to Mar 22]:[Apr 25 to Mar 26]])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A9F33D0-91CE-4652-BEA1-7383BDAFD7DE}" name="Table4" displayName="Table4" ref="A4:H41" totalsRowShown="0" headerRowDxfId="12" dataDxfId="10" headerRowBorderDxfId="11" tableBorderDxfId="9" totalsRowBorderDxfId="8">
  <autoFilter ref="A4:H41" xr:uid="{DA9F33D0-91CE-4652-BEA1-7383BDAFD7D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F0900AD7-CE52-4BCA-AD35-831376067A76}" name="Category" dataDxfId="7"/>
    <tableColumn id="2" xr3:uid="{65897998-A04F-4FF8-9066-E2F902559632}" name="Institution" dataDxfId="6"/>
    <tableColumn id="3" xr3:uid="{BCB1C78C-0529-429B-94D4-FD9B4E064A55}" name="Apr 21 to Mar 22" dataDxfId="5"/>
    <tableColumn id="4" xr3:uid="{FD725B18-AC97-47EA-919B-5E3565430B3A}" name="Apr 22 to Mar 23" dataDxfId="4"/>
    <tableColumn id="5" xr3:uid="{30066205-EC54-4A69-9B26-E50FBB8068EC}" name="Apr 23 to Mar 24" dataDxfId="3"/>
    <tableColumn id="6" xr3:uid="{2869722F-C32E-4C75-8A9C-6FF897AEF2E5}" name="Apr 24 to Mar 25" dataDxfId="2"/>
    <tableColumn id="7" xr3:uid="{C9C4E209-2F25-4726-946C-447374395DB8}" name="Apr 25 to Mar 26" dataDxfId="1"/>
    <tableColumn id="8" xr3:uid="{344ADC58-495A-4443-8E09-A4C384DEF919}" name="Total on project" dataDxfId="0">
      <calculatedColumnFormula>SUM(Table4[[#This Row],[Apr 21 to Mar 22]:[Apr 25 to Mar 26]])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c.j.buckley@keele.ac.uk" TargetMode="External"/><Relationship Id="rId2" Type="http://schemas.openxmlformats.org/officeDocument/2006/relationships/hyperlink" Target="https://www.nihr.ac.uk/people/" TargetMode="External"/><Relationship Id="rId1" Type="http://schemas.openxmlformats.org/officeDocument/2006/relationships/hyperlink" Target="https://www.gov.uk/government/publications/guidance-on-attributing-the-costs-of-health-and-social-care-research" TargetMode="External"/><Relationship Id="rId4" Type="http://schemas.openxmlformats.org/officeDocument/2006/relationships/hyperlink" Target="https://www.nihr.ac.uk/documents/payment-guidance-for-researchers-and-professionals/27392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774AF-27A7-4470-A0E9-1A7C1A8E33B3}">
  <sheetPr>
    <tabColor rgb="FF00B050"/>
  </sheetPr>
  <dimension ref="A1:R34"/>
  <sheetViews>
    <sheetView showGridLines="0" tabSelected="1" topLeftCell="A10" workbookViewId="0">
      <selection activeCell="T19" sqref="T19"/>
    </sheetView>
  </sheetViews>
  <sheetFormatPr defaultRowHeight="15" x14ac:dyDescent="0.25"/>
  <cols>
    <col min="1" max="1" width="3" style="1" bestFit="1" customWidth="1"/>
  </cols>
  <sheetData>
    <row r="1" spans="1:18" ht="15.75" thickBot="1" x14ac:dyDescent="0.3"/>
    <row r="2" spans="1:18" ht="15.75" thickBot="1" x14ac:dyDescent="0.3">
      <c r="A2" s="1">
        <v>1</v>
      </c>
      <c r="B2" s="106" t="s">
        <v>110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8"/>
    </row>
    <row r="3" spans="1:18" x14ac:dyDescent="0.25">
      <c r="B3" s="109" t="s">
        <v>75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1"/>
    </row>
    <row r="4" spans="1:18" x14ac:dyDescent="0.25">
      <c r="B4" s="109" t="s">
        <v>76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1"/>
    </row>
    <row r="5" spans="1:18" x14ac:dyDescent="0.25">
      <c r="B5" s="109" t="s">
        <v>97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1"/>
    </row>
    <row r="6" spans="1:18" ht="15.75" thickBot="1" x14ac:dyDescent="0.3">
      <c r="B6" s="85" t="s">
        <v>95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7"/>
    </row>
    <row r="7" spans="1:18" ht="15.75" thickBot="1" x14ac:dyDescent="0.3"/>
    <row r="8" spans="1:18" x14ac:dyDescent="0.25">
      <c r="A8" s="1">
        <v>2</v>
      </c>
      <c r="B8" s="112" t="s">
        <v>77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4"/>
    </row>
    <row r="9" spans="1:18" x14ac:dyDescent="0.25">
      <c r="B9" s="109" t="s">
        <v>78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1"/>
    </row>
    <row r="10" spans="1:18" ht="15.75" thickBot="1" x14ac:dyDescent="0.3">
      <c r="B10" s="85" t="s">
        <v>104</v>
      </c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7"/>
    </row>
    <row r="11" spans="1:18" ht="15.75" thickBot="1" x14ac:dyDescent="0.3"/>
    <row r="12" spans="1:18" x14ac:dyDescent="0.25">
      <c r="A12" s="1">
        <v>3</v>
      </c>
      <c r="B12" s="115" t="s">
        <v>79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7"/>
    </row>
    <row r="13" spans="1:18" ht="15.75" thickBot="1" x14ac:dyDescent="0.3">
      <c r="B13" s="118" t="s">
        <v>80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20"/>
    </row>
    <row r="14" spans="1:18" ht="15.75" thickBot="1" x14ac:dyDescent="0.3"/>
    <row r="15" spans="1:18" ht="15.75" thickBot="1" x14ac:dyDescent="0.3">
      <c r="A15" s="1">
        <v>4</v>
      </c>
      <c r="B15" s="106" t="s">
        <v>81</v>
      </c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8"/>
    </row>
    <row r="16" spans="1:18" ht="15.75" thickBot="1" x14ac:dyDescent="0.3"/>
    <row r="17" spans="1:18" ht="15.75" thickBot="1" x14ac:dyDescent="0.3">
      <c r="A17" s="1">
        <v>5</v>
      </c>
      <c r="B17" s="106" t="s">
        <v>82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8"/>
    </row>
    <row r="18" spans="1:18" ht="15.75" thickBot="1" x14ac:dyDescent="0.3">
      <c r="B18" s="121" t="s">
        <v>103</v>
      </c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3"/>
    </row>
    <row r="19" spans="1:18" ht="15.75" thickBot="1" x14ac:dyDescent="0.3"/>
    <row r="20" spans="1:18" ht="15.75" thickBot="1" x14ac:dyDescent="0.3">
      <c r="A20" s="1">
        <v>6</v>
      </c>
      <c r="B20" s="106" t="s">
        <v>83</v>
      </c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8"/>
    </row>
    <row r="21" spans="1:18" ht="15.75" thickBot="1" x14ac:dyDescent="0.3"/>
    <row r="22" spans="1:18" ht="15.75" thickBot="1" x14ac:dyDescent="0.3">
      <c r="A22" s="1">
        <v>7</v>
      </c>
      <c r="B22" s="126" t="s">
        <v>84</v>
      </c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8"/>
    </row>
    <row r="23" spans="1:18" x14ac:dyDescent="0.25">
      <c r="B23" s="129" t="s">
        <v>88</v>
      </c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1"/>
    </row>
    <row r="24" spans="1:18" ht="15.75" thickBot="1" x14ac:dyDescent="0.3">
      <c r="B24" s="141" t="s">
        <v>89</v>
      </c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3"/>
    </row>
    <row r="25" spans="1:18" ht="15.75" thickBot="1" x14ac:dyDescent="0.3"/>
    <row r="26" spans="1:18" ht="15.75" thickBot="1" x14ac:dyDescent="0.3">
      <c r="A26" s="1">
        <v>8</v>
      </c>
      <c r="B26" s="106" t="s">
        <v>85</v>
      </c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8"/>
    </row>
    <row r="27" spans="1:18" ht="15.75" thickBot="1" x14ac:dyDescent="0.3"/>
    <row r="28" spans="1:18" ht="15.75" thickBot="1" x14ac:dyDescent="0.3">
      <c r="A28" s="88">
        <v>9</v>
      </c>
      <c r="B28" s="132" t="s">
        <v>105</v>
      </c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33"/>
      <c r="O28" s="133"/>
      <c r="P28" s="133"/>
      <c r="Q28" s="133"/>
      <c r="R28" s="134"/>
    </row>
    <row r="29" spans="1:18" ht="15.75" thickBot="1" x14ac:dyDescent="0.3"/>
    <row r="30" spans="1:18" ht="15.75" thickBot="1" x14ac:dyDescent="0.3">
      <c r="A30" s="1">
        <v>10</v>
      </c>
      <c r="B30" s="135" t="s">
        <v>86</v>
      </c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7"/>
    </row>
    <row r="31" spans="1:18" ht="15.75" thickBot="1" x14ac:dyDescent="0.3">
      <c r="B31" s="138" t="s">
        <v>87</v>
      </c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40"/>
    </row>
    <row r="32" spans="1:18" ht="15.75" thickBot="1" x14ac:dyDescent="0.3"/>
    <row r="33" spans="1:18" ht="15.75" thickBot="1" x14ac:dyDescent="0.3">
      <c r="A33" s="1">
        <v>11</v>
      </c>
      <c r="B33" s="106" t="s">
        <v>90</v>
      </c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8"/>
    </row>
    <row r="34" spans="1:18" ht="15.75" thickBot="1" x14ac:dyDescent="0.3">
      <c r="B34" s="124" t="s">
        <v>91</v>
      </c>
      <c r="C34" s="125"/>
      <c r="D34" s="125"/>
      <c r="E34" s="122" t="s">
        <v>92</v>
      </c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3"/>
    </row>
  </sheetData>
  <sheetProtection algorithmName="SHA-512" hashValue="5/lgb8j1LKEPCgbebsHjUmZGUCeG0mt+kz0dnMlbmOPk6cEUSuBkY02bnpEsVWKCEBuRYoVbb1gHx7F3ET/+Yw==" saltValue="r5Nj5XgAUeIH+TyOlVoWNw==" spinCount="100000" sheet="1" objects="1" scenarios="1"/>
  <mergeCells count="22">
    <mergeCell ref="B33:R33"/>
    <mergeCell ref="B34:D34"/>
    <mergeCell ref="E34:R34"/>
    <mergeCell ref="B22:R22"/>
    <mergeCell ref="B23:R23"/>
    <mergeCell ref="B26:R26"/>
    <mergeCell ref="B28:R28"/>
    <mergeCell ref="B30:R30"/>
    <mergeCell ref="B31:R31"/>
    <mergeCell ref="B24:R24"/>
    <mergeCell ref="B20:R20"/>
    <mergeCell ref="B2:R2"/>
    <mergeCell ref="B3:R3"/>
    <mergeCell ref="B4:R4"/>
    <mergeCell ref="B5:R5"/>
    <mergeCell ref="B8:R8"/>
    <mergeCell ref="B9:R9"/>
    <mergeCell ref="B12:R12"/>
    <mergeCell ref="B13:R13"/>
    <mergeCell ref="B15:R15"/>
    <mergeCell ref="B17:R17"/>
    <mergeCell ref="B18:R18"/>
  </mergeCells>
  <hyperlinks>
    <hyperlink ref="B13" r:id="rId1" xr:uid="{E0D9FB69-3C2B-40DD-B9A3-FD79961F3DFB}"/>
    <hyperlink ref="B23" r:id="rId2" xr:uid="{0612C8AF-BFA5-4BEF-99CD-435A35D9A77B}"/>
    <hyperlink ref="B34" r:id="rId3" xr:uid="{40260162-0B13-4D3B-8A9B-BE60CC1971C6}"/>
    <hyperlink ref="B31" r:id="rId4" xr:uid="{770DF180-EFBC-44EF-B362-3881A060CE6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5AA15-DE19-46D3-8979-E4B17935F0D7}">
  <dimension ref="A1:L36"/>
  <sheetViews>
    <sheetView zoomScale="85" zoomScaleNormal="85" workbookViewId="0">
      <selection activeCell="H29" sqref="H29"/>
    </sheetView>
  </sheetViews>
  <sheetFormatPr defaultRowHeight="15" x14ac:dyDescent="0.25"/>
  <cols>
    <col min="1" max="1" width="29.140625" customWidth="1"/>
    <col min="2" max="2" width="34.5703125" customWidth="1"/>
    <col min="3" max="3" width="30.140625" customWidth="1"/>
    <col min="4" max="4" width="40.28515625" customWidth="1"/>
    <col min="5" max="5" width="2.85546875" customWidth="1"/>
    <col min="6" max="6" width="27.5703125" customWidth="1"/>
    <col min="7" max="7" width="12.7109375" bestFit="1" customWidth="1"/>
    <col min="8" max="8" width="15.7109375" style="1" bestFit="1" customWidth="1"/>
    <col min="9" max="9" width="15.28515625" style="1" bestFit="1" customWidth="1"/>
    <col min="10" max="10" width="15.42578125" style="1" bestFit="1" customWidth="1"/>
    <col min="11" max="11" width="2.42578125" style="1" customWidth="1"/>
    <col min="12" max="12" width="18" style="1" customWidth="1"/>
    <col min="13" max="13" width="18" customWidth="1"/>
    <col min="14" max="14" width="13.28515625" customWidth="1"/>
  </cols>
  <sheetData>
    <row r="1" spans="1:12" ht="6" customHeight="1" x14ac:dyDescent="0.25"/>
    <row r="2" spans="1:12" ht="18.600000000000001" customHeight="1" x14ac:dyDescent="0.25">
      <c r="A2" s="101" t="s">
        <v>99</v>
      </c>
    </row>
    <row r="3" spans="1:12" ht="7.9" customHeight="1" thickBot="1" x14ac:dyDescent="0.3">
      <c r="A3" s="89"/>
    </row>
    <row r="4" spans="1:12" x14ac:dyDescent="0.25">
      <c r="A4" s="22" t="s">
        <v>17</v>
      </c>
      <c r="B4" s="144"/>
      <c r="C4" s="145"/>
      <c r="D4" s="146"/>
      <c r="F4" s="61" t="s">
        <v>47</v>
      </c>
      <c r="G4" s="59"/>
      <c r="I4" s="83" t="s">
        <v>74</v>
      </c>
      <c r="J4" s="84"/>
    </row>
    <row r="5" spans="1:12" ht="15.75" thickBot="1" x14ac:dyDescent="0.3">
      <c r="B5" s="147"/>
      <c r="C5" s="148"/>
      <c r="D5" s="149"/>
      <c r="F5" s="61" t="s">
        <v>48</v>
      </c>
      <c r="G5" s="60"/>
    </row>
    <row r="6" spans="1:12" ht="15.75" thickBot="1" x14ac:dyDescent="0.3"/>
    <row r="7" spans="1:12" ht="15.75" thickBot="1" x14ac:dyDescent="0.3">
      <c r="A7" s="150" t="s">
        <v>98</v>
      </c>
      <c r="B7" s="151"/>
      <c r="C7" s="151"/>
      <c r="D7" s="152"/>
      <c r="G7" s="29" t="s">
        <v>41</v>
      </c>
      <c r="H7" s="30" t="s">
        <v>42</v>
      </c>
      <c r="I7" s="30" t="s">
        <v>43</v>
      </c>
      <c r="J7" s="30" t="s">
        <v>46</v>
      </c>
      <c r="L7" s="7" t="s">
        <v>66</v>
      </c>
    </row>
    <row r="8" spans="1:12" ht="15.75" thickBot="1" x14ac:dyDescent="0.3">
      <c r="A8" s="94" t="s">
        <v>50</v>
      </c>
      <c r="B8" s="95"/>
      <c r="C8" s="96" t="s">
        <v>34</v>
      </c>
      <c r="D8" s="97"/>
      <c r="F8" s="65">
        <f>D8</f>
        <v>0</v>
      </c>
      <c r="G8" s="17">
        <f>SUMIF(Staffcosts[Institution],'Member &amp; Collaborator summary'!D8,Staffcosts[Total on project])</f>
        <v>0</v>
      </c>
      <c r="H8" s="17">
        <f>G8*0.3</f>
        <v>0</v>
      </c>
      <c r="I8" s="17">
        <f>SUMIF(Table4[Institution],'Member &amp; Collaborator summary'!D8,Table4[Total on project])</f>
        <v>0</v>
      </c>
      <c r="J8" s="18">
        <f>SUM(G8:I8)</f>
        <v>0</v>
      </c>
      <c r="L8" s="23">
        <f>J8</f>
        <v>0</v>
      </c>
    </row>
    <row r="9" spans="1:12" x14ac:dyDescent="0.25">
      <c r="A9" s="73" t="s">
        <v>49</v>
      </c>
      <c r="B9" s="25"/>
      <c r="C9" s="75" t="s">
        <v>58</v>
      </c>
      <c r="D9" s="98"/>
      <c r="F9" s="62">
        <f t="shared" ref="F9:F19" si="0">D9</f>
        <v>0</v>
      </c>
      <c r="G9" s="31">
        <f>SUMIF(Staffcosts[Institution],'Member &amp; Collaborator summary'!D9,Staffcosts[Total on project])</f>
        <v>0</v>
      </c>
      <c r="H9" s="31">
        <f t="shared" ref="H9:H19" si="1">G9*0.3</f>
        <v>0</v>
      </c>
      <c r="I9" s="31">
        <f>SUMIF(Table4[Institution],'Member &amp; Collaborator summary'!D9,Table4[Total on project])</f>
        <v>0</v>
      </c>
      <c r="J9" s="32">
        <f t="shared" ref="J9:J19" si="2">SUM(G9:I9)</f>
        <v>0</v>
      </c>
    </row>
    <row r="10" spans="1:12" x14ac:dyDescent="0.25">
      <c r="A10" s="74" t="s">
        <v>51</v>
      </c>
      <c r="B10" s="26"/>
      <c r="C10" s="76" t="s">
        <v>59</v>
      </c>
      <c r="D10" s="99"/>
      <c r="F10" s="63">
        <f t="shared" si="0"/>
        <v>0</v>
      </c>
      <c r="G10" s="33">
        <f>SUMIF(Staffcosts[Institution],'Member &amp; Collaborator summary'!D10,Staffcosts[Total on project])</f>
        <v>0</v>
      </c>
      <c r="H10" s="33">
        <f t="shared" si="1"/>
        <v>0</v>
      </c>
      <c r="I10" s="33">
        <f>SUMIF(Table4[Institution],'Member &amp; Collaborator summary'!D10,Table4[Total on project])</f>
        <v>0</v>
      </c>
      <c r="J10" s="34">
        <f t="shared" si="2"/>
        <v>0</v>
      </c>
    </row>
    <row r="11" spans="1:12" x14ac:dyDescent="0.25">
      <c r="A11" s="74" t="s">
        <v>52</v>
      </c>
      <c r="B11" s="26"/>
      <c r="C11" s="76" t="s">
        <v>60</v>
      </c>
      <c r="D11" s="99"/>
      <c r="F11" s="63">
        <f t="shared" si="0"/>
        <v>0</v>
      </c>
      <c r="G11" s="33">
        <f>SUMIF(Staffcosts[Institution],'Member &amp; Collaborator summary'!D11,Staffcosts[Total on project])</f>
        <v>0</v>
      </c>
      <c r="H11" s="33">
        <f t="shared" si="1"/>
        <v>0</v>
      </c>
      <c r="I11" s="33">
        <f>SUMIF(Table4[Institution],'Member &amp; Collaborator summary'!D11,Table4[Total on project])</f>
        <v>0</v>
      </c>
      <c r="J11" s="34">
        <f t="shared" si="2"/>
        <v>0</v>
      </c>
      <c r="L11" s="7" t="s">
        <v>67</v>
      </c>
    </row>
    <row r="12" spans="1:12" x14ac:dyDescent="0.25">
      <c r="A12" s="74" t="s">
        <v>53</v>
      </c>
      <c r="B12" s="26"/>
      <c r="C12" s="76" t="s">
        <v>61</v>
      </c>
      <c r="D12" s="99"/>
      <c r="F12" s="63">
        <f t="shared" si="0"/>
        <v>0</v>
      </c>
      <c r="G12" s="33">
        <f>SUMIF(Staffcosts[Institution],'Member &amp; Collaborator summary'!D12,Staffcosts[Total on project])</f>
        <v>0</v>
      </c>
      <c r="H12" s="33">
        <f t="shared" si="1"/>
        <v>0</v>
      </c>
      <c r="I12" s="33">
        <f>SUMIF(Table4[Institution],'Member &amp; Collaborator summary'!D12,Table4[Total on project])</f>
        <v>0</v>
      </c>
      <c r="J12" s="34">
        <f t="shared" si="2"/>
        <v>0</v>
      </c>
      <c r="L12" s="43">
        <f>SUM(J9:J16)</f>
        <v>0</v>
      </c>
    </row>
    <row r="13" spans="1:12" x14ac:dyDescent="0.25">
      <c r="A13" s="74" t="s">
        <v>54</v>
      </c>
      <c r="B13" s="26"/>
      <c r="C13" s="76" t="s">
        <v>62</v>
      </c>
      <c r="D13" s="99"/>
      <c r="F13" s="63">
        <f t="shared" si="0"/>
        <v>0</v>
      </c>
      <c r="G13" s="33">
        <f>SUMIF(Staffcosts[Institution],'Member &amp; Collaborator summary'!D13,Staffcosts[Total on project])</f>
        <v>0</v>
      </c>
      <c r="H13" s="33">
        <f t="shared" si="1"/>
        <v>0</v>
      </c>
      <c r="I13" s="33">
        <f>SUMIF(Table4[Institution],'Member &amp; Collaborator summary'!D13,Table4[Total on project])</f>
        <v>0</v>
      </c>
      <c r="J13" s="34">
        <f t="shared" si="2"/>
        <v>0</v>
      </c>
    </row>
    <row r="14" spans="1:12" x14ac:dyDescent="0.25">
      <c r="A14" s="74" t="s">
        <v>55</v>
      </c>
      <c r="B14" s="26"/>
      <c r="C14" s="76" t="s">
        <v>63</v>
      </c>
      <c r="D14" s="99"/>
      <c r="F14" s="63">
        <f t="shared" si="0"/>
        <v>0</v>
      </c>
      <c r="G14" s="33">
        <f>SUMIF(Staffcosts[Institution],'Member &amp; Collaborator summary'!D14,Staffcosts[Total on project])</f>
        <v>0</v>
      </c>
      <c r="H14" s="33">
        <f t="shared" si="1"/>
        <v>0</v>
      </c>
      <c r="I14" s="33">
        <f>SUMIF(Table4[Institution],'Member &amp; Collaborator summary'!D14,Table4[Total on project])</f>
        <v>0</v>
      </c>
      <c r="J14" s="34">
        <f t="shared" si="2"/>
        <v>0</v>
      </c>
    </row>
    <row r="15" spans="1:12" x14ac:dyDescent="0.25">
      <c r="A15" s="74" t="s">
        <v>56</v>
      </c>
      <c r="B15" s="26"/>
      <c r="C15" s="76" t="s">
        <v>64</v>
      </c>
      <c r="D15" s="99"/>
      <c r="F15" s="63">
        <f t="shared" si="0"/>
        <v>0</v>
      </c>
      <c r="G15" s="33">
        <f>SUMIF(Staffcosts[Institution],'Member &amp; Collaborator summary'!D15,Staffcosts[Total on project])</f>
        <v>0</v>
      </c>
      <c r="H15" s="33">
        <f t="shared" si="1"/>
        <v>0</v>
      </c>
      <c r="I15" s="33">
        <f>SUMIF(Table4[Institution],'Member &amp; Collaborator summary'!D15,Table4[Total on project])</f>
        <v>0</v>
      </c>
      <c r="J15" s="34">
        <f t="shared" si="2"/>
        <v>0</v>
      </c>
    </row>
    <row r="16" spans="1:12" ht="15.75" thickBot="1" x14ac:dyDescent="0.3">
      <c r="A16" s="93" t="s">
        <v>57</v>
      </c>
      <c r="B16" s="27"/>
      <c r="C16" s="77" t="s">
        <v>72</v>
      </c>
      <c r="D16" s="100"/>
      <c r="F16" s="64">
        <f t="shared" si="0"/>
        <v>0</v>
      </c>
      <c r="G16" s="35">
        <f>SUMIF(Staffcosts[Institution],'Member &amp; Collaborator summary'!D16,Staffcosts[Total on project])</f>
        <v>0</v>
      </c>
      <c r="H16" s="35">
        <f t="shared" si="1"/>
        <v>0</v>
      </c>
      <c r="I16" s="35">
        <f>SUMIF(Table4[Institution],'Member &amp; Collaborator summary'!D16,Table4[Total on project])</f>
        <v>0</v>
      </c>
      <c r="J16" s="36">
        <f t="shared" si="2"/>
        <v>0</v>
      </c>
    </row>
    <row r="17" spans="1:12" ht="30" x14ac:dyDescent="0.25">
      <c r="A17" s="78" t="s">
        <v>100</v>
      </c>
      <c r="B17" s="90"/>
      <c r="C17" s="80" t="s">
        <v>106</v>
      </c>
      <c r="D17" s="98"/>
      <c r="F17" s="66">
        <f t="shared" si="0"/>
        <v>0</v>
      </c>
      <c r="G17" s="37">
        <f>SUMIF(Staffcosts[Institution],'Member &amp; Collaborator summary'!D17,Staffcosts[Total on project])</f>
        <v>0</v>
      </c>
      <c r="H17" s="37">
        <f t="shared" si="1"/>
        <v>0</v>
      </c>
      <c r="I17" s="37">
        <f>SUMIF(Table4[Institution],'Member &amp; Collaborator summary'!D17,Table4[Total on project])</f>
        <v>0</v>
      </c>
      <c r="J17" s="38">
        <f t="shared" si="2"/>
        <v>0</v>
      </c>
      <c r="L17" s="7" t="s">
        <v>68</v>
      </c>
    </row>
    <row r="18" spans="1:12" ht="30" x14ac:dyDescent="0.25">
      <c r="A18" s="78" t="s">
        <v>101</v>
      </c>
      <c r="B18" s="91"/>
      <c r="C18" s="81" t="s">
        <v>107</v>
      </c>
      <c r="D18" s="99"/>
      <c r="F18" s="67">
        <f t="shared" si="0"/>
        <v>0</v>
      </c>
      <c r="G18" s="39">
        <f>SUMIF(Staffcosts[Institution],'Member &amp; Collaborator summary'!D18,Staffcosts[Total on project])</f>
        <v>0</v>
      </c>
      <c r="H18" s="39">
        <f t="shared" si="1"/>
        <v>0</v>
      </c>
      <c r="I18" s="39">
        <f>SUMIF(Table4[Institution],'Member &amp; Collaborator summary'!D18,Table4[Total on project])</f>
        <v>0</v>
      </c>
      <c r="J18" s="40">
        <f t="shared" si="2"/>
        <v>0</v>
      </c>
      <c r="L18" s="11">
        <f>SUM(J17:J19)</f>
        <v>0</v>
      </c>
    </row>
    <row r="19" spans="1:12" ht="30.75" thickBot="1" x14ac:dyDescent="0.3">
      <c r="A19" s="79" t="s">
        <v>102</v>
      </c>
      <c r="B19" s="92"/>
      <c r="C19" s="82" t="s">
        <v>108</v>
      </c>
      <c r="D19" s="100"/>
      <c r="F19" s="68">
        <f t="shared" si="0"/>
        <v>0</v>
      </c>
      <c r="G19" s="41">
        <f>SUMIF(Staffcosts[Institution],'Member &amp; Collaborator summary'!D19,Staffcosts[Total on project])</f>
        <v>0</v>
      </c>
      <c r="H19" s="41">
        <f t="shared" si="1"/>
        <v>0</v>
      </c>
      <c r="I19" s="41">
        <f>SUMIF(Table4[Institution],'Member &amp; Collaborator summary'!D19,Table4[Total on project])</f>
        <v>0</v>
      </c>
      <c r="J19" s="42">
        <f t="shared" si="2"/>
        <v>0</v>
      </c>
    </row>
    <row r="21" spans="1:12" x14ac:dyDescent="0.25">
      <c r="G21" s="19" t="s">
        <v>41</v>
      </c>
      <c r="H21" s="20" t="s">
        <v>42</v>
      </c>
      <c r="I21" s="20" t="s">
        <v>43</v>
      </c>
      <c r="J21" s="20" t="s">
        <v>65</v>
      </c>
    </row>
    <row r="22" spans="1:12" x14ac:dyDescent="0.25">
      <c r="G22" s="21">
        <f>ROUND(SUM(G8:G19),0)</f>
        <v>0</v>
      </c>
      <c r="H22" s="21">
        <f t="shared" ref="H22:J22" si="3">ROUND(SUM(H8:H19),0)</f>
        <v>0</v>
      </c>
      <c r="I22" s="21">
        <f t="shared" si="3"/>
        <v>0</v>
      </c>
      <c r="J22" s="21">
        <f t="shared" si="3"/>
        <v>0</v>
      </c>
    </row>
    <row r="23" spans="1:12" ht="15.75" thickBot="1" x14ac:dyDescent="0.3">
      <c r="A23" s="22" t="s">
        <v>93</v>
      </c>
    </row>
    <row r="24" spans="1:12" x14ac:dyDescent="0.25">
      <c r="A24" s="153" t="s">
        <v>94</v>
      </c>
      <c r="B24" s="154"/>
      <c r="C24" s="154"/>
      <c r="D24" s="155"/>
      <c r="H24"/>
      <c r="I24"/>
      <c r="J24"/>
      <c r="K24"/>
      <c r="L24"/>
    </row>
    <row r="25" spans="1:12" x14ac:dyDescent="0.25">
      <c r="A25" s="156"/>
      <c r="B25" s="157"/>
      <c r="C25" s="157"/>
      <c r="D25" s="158"/>
      <c r="H25"/>
      <c r="I25"/>
      <c r="J25"/>
      <c r="K25"/>
      <c r="L25"/>
    </row>
    <row r="26" spans="1:12" x14ac:dyDescent="0.25">
      <c r="A26" s="156"/>
      <c r="B26" s="157"/>
      <c r="C26" s="157"/>
      <c r="D26" s="158"/>
      <c r="H26"/>
      <c r="I26"/>
      <c r="J26"/>
      <c r="K26"/>
      <c r="L26"/>
    </row>
    <row r="27" spans="1:12" x14ac:dyDescent="0.25">
      <c r="A27" s="156"/>
      <c r="B27" s="157"/>
      <c r="C27" s="157"/>
      <c r="D27" s="158"/>
      <c r="H27"/>
      <c r="I27"/>
      <c r="J27"/>
      <c r="K27"/>
      <c r="L27"/>
    </row>
    <row r="28" spans="1:12" x14ac:dyDescent="0.25">
      <c r="A28" s="156"/>
      <c r="B28" s="157"/>
      <c r="C28" s="157"/>
      <c r="D28" s="158"/>
      <c r="H28"/>
      <c r="I28"/>
      <c r="J28"/>
      <c r="K28"/>
      <c r="L28"/>
    </row>
    <row r="29" spans="1:12" x14ac:dyDescent="0.25">
      <c r="A29" s="156"/>
      <c r="B29" s="157"/>
      <c r="C29" s="157"/>
      <c r="D29" s="158"/>
      <c r="H29"/>
      <c r="I29"/>
      <c r="J29"/>
      <c r="K29"/>
      <c r="L29"/>
    </row>
    <row r="30" spans="1:12" x14ac:dyDescent="0.25">
      <c r="A30" s="156"/>
      <c r="B30" s="157"/>
      <c r="C30" s="157"/>
      <c r="D30" s="158"/>
      <c r="H30"/>
      <c r="I30"/>
      <c r="J30"/>
      <c r="K30"/>
      <c r="L30"/>
    </row>
    <row r="31" spans="1:12" ht="15.75" thickBot="1" x14ac:dyDescent="0.3">
      <c r="A31" s="159"/>
      <c r="B31" s="160"/>
      <c r="C31" s="160"/>
      <c r="D31" s="161"/>
      <c r="H31"/>
      <c r="I31"/>
      <c r="J31"/>
      <c r="K31"/>
      <c r="L31"/>
    </row>
    <row r="32" spans="1:12" x14ac:dyDescent="0.25">
      <c r="H32"/>
      <c r="I32"/>
      <c r="J32"/>
      <c r="K32"/>
      <c r="L32"/>
    </row>
    <row r="33" customFormat="1" x14ac:dyDescent="0.25"/>
    <row r="34" customFormat="1" x14ac:dyDescent="0.25"/>
    <row r="35" customFormat="1" x14ac:dyDescent="0.25"/>
    <row r="36" customFormat="1" x14ac:dyDescent="0.25"/>
  </sheetData>
  <sheetProtection algorithmName="SHA-512" hashValue="D1kHtNrrYkzk1uu2PL6p5UNTNAzKES9CQ7VQgJa7qj2RNxB8P0dgmuDxozBda7lEt7kCBjL/4CJ+ptptMGvFGg==" saltValue="u6dOpgTvsaQrHOP4wOiAHA==" spinCount="100000" sheet="1" objects="1" scenarios="1"/>
  <mergeCells count="3">
    <mergeCell ref="B4:D5"/>
    <mergeCell ref="A7:D7"/>
    <mergeCell ref="A24:D31"/>
  </mergeCells>
  <phoneticPr fontId="6" type="noConversion"/>
  <conditionalFormatting sqref="F9:F16">
    <cfRule type="cellIs" dxfId="32" priority="3" operator="equal">
      <formula>0</formula>
    </cfRule>
  </conditionalFormatting>
  <conditionalFormatting sqref="F17:F19">
    <cfRule type="cellIs" dxfId="31" priority="2" operator="equal">
      <formula>0</formula>
    </cfRule>
  </conditionalFormatting>
  <conditionalFormatting sqref="F8">
    <cfRule type="cellIs" dxfId="30" priority="1" operator="equal">
      <formula>0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0F3F56C-D462-4581-93D1-3E327A34E5A3}">
          <x14:formula1>
            <xm:f>'Hidden data'!$A$3:$A$11</xm:f>
          </x14:formula1>
          <xm:sqref>D8:D16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zoomScale="85" zoomScaleNormal="85" workbookViewId="0">
      <selection activeCell="A5" sqref="A5"/>
    </sheetView>
  </sheetViews>
  <sheetFormatPr defaultRowHeight="15" x14ac:dyDescent="0.25"/>
  <cols>
    <col min="1" max="1" width="29.28515625" customWidth="1"/>
    <col min="2" max="2" width="44" customWidth="1"/>
    <col min="3" max="3" width="13.42578125" customWidth="1"/>
    <col min="4" max="4" width="32.28515625" customWidth="1"/>
    <col min="5" max="5" width="18.140625" bestFit="1" customWidth="1"/>
    <col min="6" max="6" width="12" customWidth="1"/>
    <col min="7" max="11" width="12.7109375" style="1" customWidth="1"/>
    <col min="12" max="12" width="18" customWidth="1"/>
    <col min="13" max="13" width="13.28515625" customWidth="1"/>
    <col min="16" max="16" width="15.7109375" bestFit="1" customWidth="1"/>
  </cols>
  <sheetData>
    <row r="1" spans="1:12" ht="6" customHeight="1" x14ac:dyDescent="0.25"/>
    <row r="2" spans="1:12" x14ac:dyDescent="0.25">
      <c r="A2" s="162" t="s">
        <v>40</v>
      </c>
      <c r="B2" s="162"/>
      <c r="C2" s="162"/>
      <c r="D2" s="162"/>
      <c r="E2" s="162"/>
      <c r="F2" s="162"/>
      <c r="G2" s="2" t="s">
        <v>18</v>
      </c>
      <c r="H2" s="2" t="s">
        <v>19</v>
      </c>
      <c r="I2" s="2" t="s">
        <v>20</v>
      </c>
      <c r="J2" s="2" t="s">
        <v>21</v>
      </c>
      <c r="K2" s="2" t="s">
        <v>22</v>
      </c>
      <c r="L2" s="2" t="s">
        <v>23</v>
      </c>
    </row>
    <row r="4" spans="1:12" s="12" customFormat="1" ht="30" x14ac:dyDescent="0.25">
      <c r="A4" s="15" t="s">
        <v>24</v>
      </c>
      <c r="B4" s="16" t="s">
        <v>25</v>
      </c>
      <c r="C4" s="13" t="s">
        <v>39</v>
      </c>
      <c r="D4" s="13" t="s">
        <v>26</v>
      </c>
      <c r="E4" s="13" t="s">
        <v>27</v>
      </c>
      <c r="F4" s="13" t="s">
        <v>38</v>
      </c>
      <c r="G4" s="13" t="s">
        <v>28</v>
      </c>
      <c r="H4" s="13" t="s">
        <v>29</v>
      </c>
      <c r="I4" s="13" t="s">
        <v>30</v>
      </c>
      <c r="J4" s="13" t="s">
        <v>31</v>
      </c>
      <c r="K4" s="14" t="s">
        <v>109</v>
      </c>
      <c r="L4" s="14" t="s">
        <v>32</v>
      </c>
    </row>
    <row r="5" spans="1:12" x14ac:dyDescent="0.25">
      <c r="A5" s="44"/>
      <c r="B5" s="45"/>
      <c r="C5" s="46"/>
      <c r="D5" s="46"/>
      <c r="E5" s="47"/>
      <c r="F5" s="46"/>
      <c r="G5" s="48">
        <v>0</v>
      </c>
      <c r="H5" s="48">
        <v>0</v>
      </c>
      <c r="I5" s="48">
        <v>0</v>
      </c>
      <c r="J5" s="48">
        <v>0</v>
      </c>
      <c r="K5" s="48">
        <v>0</v>
      </c>
      <c r="L5" s="28">
        <f>SUM(Staffcosts[[#This Row],[Apr 21 to Mar 22]:[Apr 25 to Mar 26]])</f>
        <v>0</v>
      </c>
    </row>
    <row r="6" spans="1:12" x14ac:dyDescent="0.25">
      <c r="A6" s="44"/>
      <c r="B6" s="45"/>
      <c r="C6" s="46"/>
      <c r="D6" s="46"/>
      <c r="E6" s="47"/>
      <c r="F6" s="46"/>
      <c r="G6" s="48">
        <v>0</v>
      </c>
      <c r="H6" s="48">
        <v>0</v>
      </c>
      <c r="I6" s="48">
        <v>0</v>
      </c>
      <c r="J6" s="48">
        <v>0</v>
      </c>
      <c r="K6" s="48">
        <v>0</v>
      </c>
      <c r="L6" s="28">
        <f>SUM(Staffcosts[[#This Row],[Apr 21 to Mar 22]:[Apr 25 to Mar 26]])</f>
        <v>0</v>
      </c>
    </row>
    <row r="7" spans="1:12" x14ac:dyDescent="0.25">
      <c r="A7" s="44"/>
      <c r="B7" s="45"/>
      <c r="C7" s="46"/>
      <c r="D7" s="46"/>
      <c r="E7" s="47"/>
      <c r="F7" s="46"/>
      <c r="G7" s="48">
        <v>0</v>
      </c>
      <c r="H7" s="48">
        <v>0</v>
      </c>
      <c r="I7" s="48">
        <v>0</v>
      </c>
      <c r="J7" s="48">
        <v>0</v>
      </c>
      <c r="K7" s="48">
        <v>0</v>
      </c>
      <c r="L7" s="28">
        <f>SUM(Staffcosts[[#This Row],[Apr 21 to Mar 22]:[Apr 25 to Mar 26]])</f>
        <v>0</v>
      </c>
    </row>
    <row r="8" spans="1:12" x14ac:dyDescent="0.25">
      <c r="A8" s="44"/>
      <c r="B8" s="45"/>
      <c r="C8" s="46"/>
      <c r="D8" s="46"/>
      <c r="E8" s="47"/>
      <c r="F8" s="46"/>
      <c r="G8" s="48">
        <v>0</v>
      </c>
      <c r="H8" s="48">
        <v>0</v>
      </c>
      <c r="I8" s="48">
        <v>0</v>
      </c>
      <c r="J8" s="48">
        <v>0</v>
      </c>
      <c r="K8" s="48">
        <v>0</v>
      </c>
      <c r="L8" s="28">
        <f>SUM(Staffcosts[[#This Row],[Apr 21 to Mar 22]:[Apr 25 to Mar 26]])</f>
        <v>0</v>
      </c>
    </row>
    <row r="9" spans="1:12" x14ac:dyDescent="0.25">
      <c r="A9" s="44"/>
      <c r="B9" s="45"/>
      <c r="C9" s="46"/>
      <c r="D9" s="46"/>
      <c r="E9" s="47"/>
      <c r="F9" s="46"/>
      <c r="G9" s="48">
        <v>0</v>
      </c>
      <c r="H9" s="48">
        <v>0</v>
      </c>
      <c r="I9" s="48">
        <v>0</v>
      </c>
      <c r="J9" s="48">
        <v>0</v>
      </c>
      <c r="K9" s="48">
        <v>0</v>
      </c>
      <c r="L9" s="28">
        <f>SUM(Staffcosts[[#This Row],[Apr 21 to Mar 22]:[Apr 25 to Mar 26]])</f>
        <v>0</v>
      </c>
    </row>
    <row r="10" spans="1:12" x14ac:dyDescent="0.25">
      <c r="A10" s="44"/>
      <c r="B10" s="45"/>
      <c r="C10" s="46"/>
      <c r="D10" s="46"/>
      <c r="E10" s="47"/>
      <c r="F10" s="46"/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28">
        <f>SUM(Staffcosts[[#This Row],[Apr 21 to Mar 22]:[Apr 25 to Mar 26]])</f>
        <v>0</v>
      </c>
    </row>
    <row r="11" spans="1:12" x14ac:dyDescent="0.25">
      <c r="A11" s="44"/>
      <c r="B11" s="45"/>
      <c r="C11" s="46"/>
      <c r="D11" s="46"/>
      <c r="E11" s="47"/>
      <c r="F11" s="46"/>
      <c r="G11" s="48">
        <v>0</v>
      </c>
      <c r="H11" s="48">
        <v>0</v>
      </c>
      <c r="I11" s="48">
        <v>0</v>
      </c>
      <c r="J11" s="48">
        <v>0</v>
      </c>
      <c r="K11" s="48">
        <v>0</v>
      </c>
      <c r="L11" s="28">
        <f>SUM(Staffcosts[[#This Row],[Apr 21 to Mar 22]:[Apr 25 to Mar 26]])</f>
        <v>0</v>
      </c>
    </row>
    <row r="12" spans="1:12" x14ac:dyDescent="0.25">
      <c r="A12" s="49"/>
      <c r="B12" s="50"/>
      <c r="C12" s="46"/>
      <c r="D12" s="46"/>
      <c r="E12" s="47"/>
      <c r="F12" s="46"/>
      <c r="G12" s="48">
        <v>0</v>
      </c>
      <c r="H12" s="48">
        <v>0</v>
      </c>
      <c r="I12" s="48">
        <v>0</v>
      </c>
      <c r="J12" s="48">
        <v>0</v>
      </c>
      <c r="K12" s="48">
        <v>0</v>
      </c>
      <c r="L12" s="28">
        <f>SUM(Staffcosts[[#This Row],[Apr 21 to Mar 22]:[Apr 25 to Mar 26]])</f>
        <v>0</v>
      </c>
    </row>
    <row r="13" spans="1:12" x14ac:dyDescent="0.25">
      <c r="A13" s="49"/>
      <c r="B13" s="50"/>
      <c r="C13" s="46"/>
      <c r="D13" s="46"/>
      <c r="E13" s="47"/>
      <c r="F13" s="46"/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28">
        <f>SUM(Staffcosts[[#This Row],[Apr 21 to Mar 22]:[Apr 25 to Mar 26]])</f>
        <v>0</v>
      </c>
    </row>
    <row r="14" spans="1:12" x14ac:dyDescent="0.25">
      <c r="A14" s="49"/>
      <c r="B14" s="50"/>
      <c r="C14" s="46"/>
      <c r="D14" s="46"/>
      <c r="E14" s="47"/>
      <c r="F14" s="46"/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28">
        <f>SUM(Staffcosts[[#This Row],[Apr 21 to Mar 22]:[Apr 25 to Mar 26]])</f>
        <v>0</v>
      </c>
    </row>
    <row r="15" spans="1:12" x14ac:dyDescent="0.25">
      <c r="A15" s="49"/>
      <c r="B15" s="50"/>
      <c r="C15" s="46"/>
      <c r="D15" s="46"/>
      <c r="E15" s="47"/>
      <c r="F15" s="46"/>
      <c r="G15" s="48">
        <v>0</v>
      </c>
      <c r="H15" s="48">
        <v>0</v>
      </c>
      <c r="I15" s="48">
        <v>0</v>
      </c>
      <c r="J15" s="48">
        <v>0</v>
      </c>
      <c r="K15" s="48">
        <v>0</v>
      </c>
      <c r="L15" s="28">
        <f>SUM(Staffcosts[[#This Row],[Apr 21 to Mar 22]:[Apr 25 to Mar 26]])</f>
        <v>0</v>
      </c>
    </row>
    <row r="16" spans="1:12" x14ac:dyDescent="0.25">
      <c r="A16" s="49"/>
      <c r="B16" s="50"/>
      <c r="C16" s="46"/>
      <c r="D16" s="46"/>
      <c r="E16" s="47"/>
      <c r="F16" s="46"/>
      <c r="G16" s="48">
        <v>0</v>
      </c>
      <c r="H16" s="48">
        <v>0</v>
      </c>
      <c r="I16" s="48">
        <v>0</v>
      </c>
      <c r="J16" s="48">
        <v>0</v>
      </c>
      <c r="K16" s="48">
        <v>0</v>
      </c>
      <c r="L16" s="28">
        <f>SUM(Staffcosts[[#This Row],[Apr 21 to Mar 22]:[Apr 25 to Mar 26]])</f>
        <v>0</v>
      </c>
    </row>
    <row r="17" spans="1:12" x14ac:dyDescent="0.25">
      <c r="A17" s="49"/>
      <c r="B17" s="50"/>
      <c r="C17" s="46"/>
      <c r="D17" s="46"/>
      <c r="E17" s="47"/>
      <c r="F17" s="46"/>
      <c r="G17" s="48">
        <v>0</v>
      </c>
      <c r="H17" s="48">
        <v>0</v>
      </c>
      <c r="I17" s="48">
        <v>0</v>
      </c>
      <c r="J17" s="48">
        <v>0</v>
      </c>
      <c r="K17" s="48">
        <v>0</v>
      </c>
      <c r="L17" s="28">
        <f>SUM(Staffcosts[[#This Row],[Apr 21 to Mar 22]:[Apr 25 to Mar 26]])</f>
        <v>0</v>
      </c>
    </row>
    <row r="18" spans="1:12" x14ac:dyDescent="0.25">
      <c r="A18" s="49"/>
      <c r="B18" s="50"/>
      <c r="C18" s="46"/>
      <c r="D18" s="46"/>
      <c r="E18" s="47"/>
      <c r="F18" s="46"/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28">
        <f>SUM(Staffcosts[[#This Row],[Apr 21 to Mar 22]:[Apr 25 to Mar 26]])</f>
        <v>0</v>
      </c>
    </row>
    <row r="19" spans="1:12" x14ac:dyDescent="0.25">
      <c r="A19" s="44"/>
      <c r="B19" s="45"/>
      <c r="C19" s="46"/>
      <c r="D19" s="46"/>
      <c r="E19" s="47"/>
      <c r="F19" s="46"/>
      <c r="G19" s="48">
        <v>0</v>
      </c>
      <c r="H19" s="48">
        <v>0</v>
      </c>
      <c r="I19" s="48">
        <v>0</v>
      </c>
      <c r="J19" s="48">
        <v>0</v>
      </c>
      <c r="K19" s="48">
        <v>0</v>
      </c>
      <c r="L19" s="28">
        <f>SUM(Staffcosts[[#This Row],[Apr 21 to Mar 22]:[Apr 25 to Mar 26]])</f>
        <v>0</v>
      </c>
    </row>
    <row r="20" spans="1:12" x14ac:dyDescent="0.25">
      <c r="A20" s="44"/>
      <c r="B20" s="45"/>
      <c r="C20" s="46"/>
      <c r="D20" s="46"/>
      <c r="E20" s="47"/>
      <c r="F20" s="46"/>
      <c r="G20" s="48">
        <v>0</v>
      </c>
      <c r="H20" s="48">
        <v>0</v>
      </c>
      <c r="I20" s="48">
        <v>0</v>
      </c>
      <c r="J20" s="48">
        <v>0</v>
      </c>
      <c r="K20" s="48">
        <v>0</v>
      </c>
      <c r="L20" s="28">
        <f>SUM(Staffcosts[[#This Row],[Apr 21 to Mar 22]:[Apr 25 to Mar 26]])</f>
        <v>0</v>
      </c>
    </row>
    <row r="21" spans="1:12" x14ac:dyDescent="0.25">
      <c r="A21" s="44"/>
      <c r="B21" s="45"/>
      <c r="C21" s="51"/>
      <c r="D21" s="51"/>
      <c r="E21" s="47"/>
      <c r="F21" s="46"/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28">
        <f>SUM(Staffcosts[[#This Row],[Apr 21 to Mar 22]:[Apr 25 to Mar 26]])</f>
        <v>0</v>
      </c>
    </row>
    <row r="22" spans="1:12" x14ac:dyDescent="0.25">
      <c r="A22" s="44"/>
      <c r="B22" s="45"/>
      <c r="C22" s="51"/>
      <c r="D22" s="51"/>
      <c r="E22" s="47"/>
      <c r="F22" s="46"/>
      <c r="G22" s="48">
        <v>0</v>
      </c>
      <c r="H22" s="48">
        <v>0</v>
      </c>
      <c r="I22" s="48">
        <v>0</v>
      </c>
      <c r="J22" s="48">
        <v>0</v>
      </c>
      <c r="K22" s="48">
        <v>0</v>
      </c>
      <c r="L22" s="28">
        <f>SUM(Staffcosts[[#This Row],[Apr 21 to Mar 22]:[Apr 25 to Mar 26]])</f>
        <v>0</v>
      </c>
    </row>
    <row r="23" spans="1:12" x14ac:dyDescent="0.25">
      <c r="A23" s="44"/>
      <c r="B23" s="45"/>
      <c r="C23" s="51"/>
      <c r="D23" s="51"/>
      <c r="E23" s="47"/>
      <c r="F23" s="46"/>
      <c r="G23" s="48">
        <v>0</v>
      </c>
      <c r="H23" s="48">
        <v>0</v>
      </c>
      <c r="I23" s="48">
        <v>0</v>
      </c>
      <c r="J23" s="48">
        <v>0</v>
      </c>
      <c r="K23" s="48">
        <v>0</v>
      </c>
      <c r="L23" s="28">
        <f>SUM(Staffcosts[[#This Row],[Apr 21 to Mar 22]:[Apr 25 to Mar 26]])</f>
        <v>0</v>
      </c>
    </row>
    <row r="24" spans="1:12" x14ac:dyDescent="0.25">
      <c r="A24" s="44"/>
      <c r="B24" s="45"/>
      <c r="C24" s="51"/>
      <c r="D24" s="51"/>
      <c r="E24" s="47"/>
      <c r="F24" s="46"/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28">
        <f>SUM(Staffcosts[[#This Row],[Apr 21 to Mar 22]:[Apr 25 to Mar 26]])</f>
        <v>0</v>
      </c>
    </row>
    <row r="25" spans="1:12" x14ac:dyDescent="0.25">
      <c r="A25" s="44"/>
      <c r="B25" s="45"/>
      <c r="C25" s="51"/>
      <c r="D25" s="51"/>
      <c r="E25" s="47"/>
      <c r="F25" s="46"/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28">
        <f>SUM(Staffcosts[[#This Row],[Apr 21 to Mar 22]:[Apr 25 to Mar 26]])</f>
        <v>0</v>
      </c>
    </row>
    <row r="26" spans="1:12" x14ac:dyDescent="0.25">
      <c r="A26" s="44"/>
      <c r="B26" s="45"/>
      <c r="C26" s="51"/>
      <c r="D26" s="51"/>
      <c r="E26" s="47"/>
      <c r="F26" s="46"/>
      <c r="G26" s="48">
        <v>0</v>
      </c>
      <c r="H26" s="48">
        <v>0</v>
      </c>
      <c r="I26" s="48">
        <v>0</v>
      </c>
      <c r="J26" s="48">
        <v>0</v>
      </c>
      <c r="K26" s="48">
        <v>0</v>
      </c>
      <c r="L26" s="28">
        <f>SUM(Staffcosts[[#This Row],[Apr 21 to Mar 22]:[Apr 25 to Mar 26]])</f>
        <v>0</v>
      </c>
    </row>
    <row r="27" spans="1:12" x14ac:dyDescent="0.25">
      <c r="A27" s="44"/>
      <c r="B27" s="45"/>
      <c r="C27" s="51"/>
      <c r="D27" s="51"/>
      <c r="E27" s="47"/>
      <c r="F27" s="46"/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28">
        <f>SUM(Staffcosts[[#This Row],[Apr 21 to Mar 22]:[Apr 25 to Mar 26]])</f>
        <v>0</v>
      </c>
    </row>
    <row r="28" spans="1:12" x14ac:dyDescent="0.25">
      <c r="A28" s="44"/>
      <c r="B28" s="45"/>
      <c r="C28" s="51"/>
      <c r="D28" s="51"/>
      <c r="E28" s="47"/>
      <c r="F28" s="46"/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28">
        <f>SUM(Staffcosts[[#This Row],[Apr 21 to Mar 22]:[Apr 25 to Mar 26]])</f>
        <v>0</v>
      </c>
    </row>
    <row r="29" spans="1:12" x14ac:dyDescent="0.25">
      <c r="A29" s="44"/>
      <c r="B29" s="45"/>
      <c r="C29" s="51"/>
      <c r="D29" s="51"/>
      <c r="E29" s="47"/>
      <c r="F29" s="46"/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28">
        <f>SUM(Staffcosts[[#This Row],[Apr 21 to Mar 22]:[Apr 25 to Mar 26]])</f>
        <v>0</v>
      </c>
    </row>
    <row r="30" spans="1:12" x14ac:dyDescent="0.25">
      <c r="A30" s="44"/>
      <c r="B30" s="45"/>
      <c r="C30" s="51"/>
      <c r="D30" s="51"/>
      <c r="E30" s="47"/>
      <c r="F30" s="46"/>
      <c r="G30" s="48">
        <v>0</v>
      </c>
      <c r="H30" s="48">
        <v>0</v>
      </c>
      <c r="I30" s="48">
        <v>0</v>
      </c>
      <c r="J30" s="48">
        <v>0</v>
      </c>
      <c r="K30" s="48">
        <v>0</v>
      </c>
      <c r="L30" s="28">
        <f>SUM(Staffcosts[[#This Row],[Apr 21 to Mar 22]:[Apr 25 to Mar 26]])</f>
        <v>0</v>
      </c>
    </row>
    <row r="31" spans="1:12" x14ac:dyDescent="0.25">
      <c r="A31" s="44"/>
      <c r="B31" s="45"/>
      <c r="C31" s="51"/>
      <c r="D31" s="51"/>
      <c r="E31" s="47"/>
      <c r="F31" s="46"/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28">
        <f>SUM(Staffcosts[[#This Row],[Apr 21 to Mar 22]:[Apr 25 to Mar 26]])</f>
        <v>0</v>
      </c>
    </row>
    <row r="32" spans="1:12" x14ac:dyDescent="0.25">
      <c r="A32" s="44"/>
      <c r="B32" s="45"/>
      <c r="C32" s="51"/>
      <c r="D32" s="51"/>
      <c r="E32" s="47"/>
      <c r="F32" s="46"/>
      <c r="G32" s="48">
        <v>0</v>
      </c>
      <c r="H32" s="48">
        <v>0</v>
      </c>
      <c r="I32" s="48">
        <v>0</v>
      </c>
      <c r="J32" s="48">
        <v>0</v>
      </c>
      <c r="K32" s="48">
        <v>0</v>
      </c>
      <c r="L32" s="28">
        <f>SUM(Staffcosts[[#This Row],[Apr 21 to Mar 22]:[Apr 25 to Mar 26]])</f>
        <v>0</v>
      </c>
    </row>
    <row r="33" spans="1:12" x14ac:dyDescent="0.25">
      <c r="A33" s="52"/>
      <c r="B33" s="53"/>
      <c r="C33" s="54"/>
      <c r="D33" s="54"/>
      <c r="E33" s="47"/>
      <c r="F33" s="46"/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28">
        <f>SUM(Staffcosts[[#This Row],[Apr 21 to Mar 22]:[Apr 25 to Mar 26]])</f>
        <v>0</v>
      </c>
    </row>
    <row r="35" spans="1:12" x14ac:dyDescent="0.25">
      <c r="A35" s="5" t="s">
        <v>36</v>
      </c>
      <c r="G35" s="6">
        <f>ROUND(SUM(Staffcosts[Apr 21 to Mar 22]),0)</f>
        <v>0</v>
      </c>
      <c r="H35" s="6">
        <f>ROUND(SUM(Staffcosts[Apr 22 to Mar 23]),0)</f>
        <v>0</v>
      </c>
      <c r="I35" s="6">
        <f>ROUND(SUM(Staffcosts[Apr 23 to Mar 24]),0)</f>
        <v>0</v>
      </c>
      <c r="J35" s="6">
        <f>ROUND(SUM(Staffcosts[Apr 24 to Mar 25]),0)</f>
        <v>0</v>
      </c>
      <c r="K35" s="6">
        <f>ROUND(SUM(Staffcosts[Apr 25 to Mar 26]),0)</f>
        <v>0</v>
      </c>
      <c r="L35" s="6">
        <f>ROUND(SUM(Staffcosts[Total on project]),0)</f>
        <v>0</v>
      </c>
    </row>
    <row r="37" spans="1:12" x14ac:dyDescent="0.25">
      <c r="A37" s="5" t="s">
        <v>35</v>
      </c>
      <c r="G37" s="6">
        <f>ROUND(G35*0.3,0)</f>
        <v>0</v>
      </c>
      <c r="H37" s="6">
        <f t="shared" ref="H37:L37" si="0">ROUND(H35*0.3,0)</f>
        <v>0</v>
      </c>
      <c r="I37" s="6">
        <f t="shared" si="0"/>
        <v>0</v>
      </c>
      <c r="J37" s="6">
        <f t="shared" si="0"/>
        <v>0</v>
      </c>
      <c r="K37" s="6">
        <f t="shared" si="0"/>
        <v>0</v>
      </c>
      <c r="L37" s="6">
        <f t="shared" si="0"/>
        <v>0</v>
      </c>
    </row>
    <row r="39" spans="1:12" x14ac:dyDescent="0.25">
      <c r="A39" s="5" t="s">
        <v>37</v>
      </c>
      <c r="G39" s="6">
        <f>ROUND(G35+G37,0)</f>
        <v>0</v>
      </c>
      <c r="H39" s="6">
        <f t="shared" ref="H39:L39" si="1">ROUND(H35+H37,0)</f>
        <v>0</v>
      </c>
      <c r="I39" s="6">
        <f t="shared" si="1"/>
        <v>0</v>
      </c>
      <c r="J39" s="6">
        <f t="shared" si="1"/>
        <v>0</v>
      </c>
      <c r="K39" s="6">
        <f t="shared" si="1"/>
        <v>0</v>
      </c>
      <c r="L39" s="6">
        <f t="shared" si="1"/>
        <v>0</v>
      </c>
    </row>
    <row r="42" spans="1:12" hidden="1" x14ac:dyDescent="0.25">
      <c r="A42" s="104" t="s">
        <v>111</v>
      </c>
      <c r="G42" s="103">
        <f>SUBTOTAL(9,Staffcosts[Apr 21 to Mar 22])</f>
        <v>0</v>
      </c>
      <c r="H42" s="103">
        <f>SUBTOTAL(9,Staffcosts[Apr 22 to Mar 23])</f>
        <v>0</v>
      </c>
      <c r="I42" s="103">
        <f>SUBTOTAL(9,Staffcosts[Apr 23 to Mar 24])</f>
        <v>0</v>
      </c>
      <c r="J42" s="103">
        <f>SUBTOTAL(9,Staffcosts[Apr 24 to Mar 25])</f>
        <v>0</v>
      </c>
      <c r="K42" s="103">
        <f>SUBTOTAL(9,Staffcosts[Apr 25 to Mar 26])</f>
        <v>0</v>
      </c>
      <c r="L42" s="103">
        <f>SUBTOTAL(9,Staffcosts[Total on project])</f>
        <v>0</v>
      </c>
    </row>
    <row r="43" spans="1:12" hidden="1" x14ac:dyDescent="0.25">
      <c r="G43"/>
      <c r="H43"/>
      <c r="I43"/>
      <c r="J43"/>
      <c r="K43"/>
    </row>
    <row r="44" spans="1:12" hidden="1" x14ac:dyDescent="0.25">
      <c r="A44" s="104" t="s">
        <v>112</v>
      </c>
      <c r="G44" s="103">
        <f>G42*0.3</f>
        <v>0</v>
      </c>
      <c r="H44" s="103">
        <f t="shared" ref="H44:L44" si="2">H42*0.3</f>
        <v>0</v>
      </c>
      <c r="I44" s="103">
        <f t="shared" si="2"/>
        <v>0</v>
      </c>
      <c r="J44" s="103">
        <f t="shared" si="2"/>
        <v>0</v>
      </c>
      <c r="K44" s="103">
        <f t="shared" si="2"/>
        <v>0</v>
      </c>
      <c r="L44" s="103">
        <f t="shared" si="2"/>
        <v>0</v>
      </c>
    </row>
    <row r="45" spans="1:12" hidden="1" x14ac:dyDescent="0.25">
      <c r="G45"/>
      <c r="H45"/>
      <c r="I45"/>
      <c r="J45"/>
      <c r="K45"/>
    </row>
    <row r="46" spans="1:12" hidden="1" x14ac:dyDescent="0.25">
      <c r="A46" s="104" t="s">
        <v>23</v>
      </c>
      <c r="G46" s="103">
        <f>G42+G44</f>
        <v>0</v>
      </c>
      <c r="H46" s="103">
        <f t="shared" ref="H46:L46" si="3">H42+H44</f>
        <v>0</v>
      </c>
      <c r="I46" s="103">
        <f t="shared" si="3"/>
        <v>0</v>
      </c>
      <c r="J46" s="103">
        <f t="shared" si="3"/>
        <v>0</v>
      </c>
      <c r="K46" s="103">
        <f t="shared" si="3"/>
        <v>0</v>
      </c>
      <c r="L46" s="103">
        <f t="shared" si="3"/>
        <v>0</v>
      </c>
    </row>
  </sheetData>
  <sheetProtection algorithmName="SHA-512" hashValue="VeL2Iw4TTAAStuWfEkESltePtCYnDR6U6vHw9YzYhNdFkOJQaMhZZRF9jqMoLQu4oOklBTE/a1wm6q+odmmffQ==" saltValue="EEv60iQhBC1pLo82uXYWcA==" spinCount="100000" sheet="1" objects="1" scenarios="1"/>
  <mergeCells count="1">
    <mergeCell ref="A2:F2"/>
  </mergeCells>
  <pageMargins left="0.7" right="0.7" top="0.75" bottom="0.75" header="0.3" footer="0.3"/>
  <pageSetup paperSize="9" orientation="portrait" verticalDpi="0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F65A6F5-F0D5-4275-8BB1-7DF2717DFC5D}">
          <x14:formula1>
            <xm:f>'Hidden data'!$A$3:$A$14</xm:f>
          </x14:formula1>
          <xm:sqref>D5:D33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C7B1E-6CCA-4673-ADD1-BF272A6749A1}">
  <dimension ref="A2:L51"/>
  <sheetViews>
    <sheetView zoomScale="85" zoomScaleNormal="85" workbookViewId="0">
      <selection activeCell="A5" sqref="A5"/>
    </sheetView>
  </sheetViews>
  <sheetFormatPr defaultRowHeight="15" x14ac:dyDescent="0.25"/>
  <cols>
    <col min="1" max="1" width="25.7109375" bestFit="1" customWidth="1"/>
    <col min="2" max="2" width="42.7109375" customWidth="1"/>
    <col min="3" max="7" width="16.85546875" customWidth="1"/>
    <col min="8" max="8" width="16.28515625" customWidth="1"/>
    <col min="9" max="9" width="4.28515625" customWidth="1"/>
    <col min="11" max="11" width="25.7109375" bestFit="1" customWidth="1"/>
  </cols>
  <sheetData>
    <row r="2" spans="1:12" x14ac:dyDescent="0.25">
      <c r="A2" s="163" t="s">
        <v>44</v>
      </c>
      <c r="B2" s="163"/>
      <c r="C2" s="8" t="s">
        <v>18</v>
      </c>
      <c r="D2" s="8" t="s">
        <v>19</v>
      </c>
      <c r="E2" s="8" t="s">
        <v>20</v>
      </c>
      <c r="F2" s="8" t="s">
        <v>21</v>
      </c>
      <c r="G2" s="8" t="s">
        <v>22</v>
      </c>
      <c r="H2" s="8" t="s">
        <v>23</v>
      </c>
      <c r="J2" s="24" t="s">
        <v>70</v>
      </c>
    </row>
    <row r="3" spans="1:12" x14ac:dyDescent="0.25">
      <c r="J3" s="69" t="s">
        <v>71</v>
      </c>
    </row>
    <row r="4" spans="1:12" x14ac:dyDescent="0.25">
      <c r="A4" s="9" t="s">
        <v>33</v>
      </c>
      <c r="B4" s="3" t="s">
        <v>26</v>
      </c>
      <c r="C4" s="3" t="s">
        <v>28</v>
      </c>
      <c r="D4" s="3" t="s">
        <v>29</v>
      </c>
      <c r="E4" s="3" t="s">
        <v>30</v>
      </c>
      <c r="F4" s="3" t="s">
        <v>31</v>
      </c>
      <c r="G4" s="3" t="s">
        <v>109</v>
      </c>
      <c r="H4" s="4" t="s">
        <v>32</v>
      </c>
    </row>
    <row r="5" spans="1:12" x14ac:dyDescent="0.25">
      <c r="A5" s="55"/>
      <c r="B5" s="56"/>
      <c r="C5" s="57">
        <v>0</v>
      </c>
      <c r="D5" s="57">
        <v>0</v>
      </c>
      <c r="E5" s="57">
        <v>0</v>
      </c>
      <c r="F5" s="57">
        <v>0</v>
      </c>
      <c r="G5" s="57">
        <v>0</v>
      </c>
      <c r="H5" s="58">
        <f>SUM(Table4[[#This Row],[Apr 21 to Mar 22]:[Apr 25 to Mar 26]])</f>
        <v>0</v>
      </c>
    </row>
    <row r="6" spans="1:12" x14ac:dyDescent="0.25">
      <c r="A6" s="55"/>
      <c r="B6" s="56"/>
      <c r="C6" s="57">
        <v>0</v>
      </c>
      <c r="D6" s="57">
        <v>0</v>
      </c>
      <c r="E6" s="57">
        <v>0</v>
      </c>
      <c r="F6" s="57">
        <v>0</v>
      </c>
      <c r="G6" s="57">
        <v>0</v>
      </c>
      <c r="H6" s="58">
        <f>SUM(Table4[[#This Row],[Apr 21 to Mar 22]:[Apr 25 to Mar 26]])</f>
        <v>0</v>
      </c>
    </row>
    <row r="7" spans="1:12" x14ac:dyDescent="0.25">
      <c r="A7" s="55"/>
      <c r="B7" s="56"/>
      <c r="C7" s="57">
        <v>0</v>
      </c>
      <c r="D7" s="57">
        <v>0</v>
      </c>
      <c r="E7" s="57">
        <v>0</v>
      </c>
      <c r="F7" s="57">
        <v>0</v>
      </c>
      <c r="G7" s="57">
        <v>0</v>
      </c>
      <c r="H7" s="58">
        <f>SUM(Table4[[#This Row],[Apr 21 to Mar 22]:[Apr 25 to Mar 26]])</f>
        <v>0</v>
      </c>
    </row>
    <row r="8" spans="1:12" x14ac:dyDescent="0.25">
      <c r="A8" s="55"/>
      <c r="B8" s="56"/>
      <c r="C8" s="57">
        <v>0</v>
      </c>
      <c r="D8" s="57">
        <v>0</v>
      </c>
      <c r="E8" s="57">
        <v>0</v>
      </c>
      <c r="F8" s="57">
        <v>0</v>
      </c>
      <c r="G8" s="57">
        <v>0</v>
      </c>
      <c r="H8" s="58">
        <f>SUM(Table4[[#This Row],[Apr 21 to Mar 22]:[Apr 25 to Mar 26]])</f>
        <v>0</v>
      </c>
      <c r="K8" s="163" t="s">
        <v>73</v>
      </c>
      <c r="L8" s="163"/>
    </row>
    <row r="9" spans="1:12" x14ac:dyDescent="0.25">
      <c r="A9" s="55"/>
      <c r="B9" s="56"/>
      <c r="C9" s="57">
        <v>0</v>
      </c>
      <c r="D9" s="57">
        <v>0</v>
      </c>
      <c r="E9" s="57">
        <v>0</v>
      </c>
      <c r="F9" s="57">
        <v>0</v>
      </c>
      <c r="G9" s="57">
        <v>0</v>
      </c>
      <c r="H9" s="58">
        <f>SUM(Table4[[#This Row],[Apr 21 to Mar 22]:[Apr 25 to Mar 26]])</f>
        <v>0</v>
      </c>
      <c r="K9" s="71" t="str">
        <f>'Hidden data'!C3</f>
        <v>Consultancy</v>
      </c>
      <c r="L9" s="72">
        <f>SUMIF(Table4[Category],K9,Table4[Total on project])</f>
        <v>0</v>
      </c>
    </row>
    <row r="10" spans="1:12" x14ac:dyDescent="0.25">
      <c r="A10" s="55"/>
      <c r="B10" s="56"/>
      <c r="C10" s="57">
        <v>0</v>
      </c>
      <c r="D10" s="57">
        <v>0</v>
      </c>
      <c r="E10" s="57">
        <v>0</v>
      </c>
      <c r="F10" s="57">
        <v>0</v>
      </c>
      <c r="G10" s="57">
        <v>0</v>
      </c>
      <c r="H10" s="58">
        <f>SUM(Table4[[#This Row],[Apr 21 to Mar 22]:[Apr 25 to Mar 26]])</f>
        <v>0</v>
      </c>
      <c r="K10" s="71" t="str">
        <f>'Hidden data'!C4</f>
        <v>Consumables</v>
      </c>
      <c r="L10" s="72">
        <f>SUMIF(Table4[Category],K10,Table4[Total on project])</f>
        <v>0</v>
      </c>
    </row>
    <row r="11" spans="1:12" x14ac:dyDescent="0.25">
      <c r="A11" s="55"/>
      <c r="B11" s="56"/>
      <c r="C11" s="57">
        <v>0</v>
      </c>
      <c r="D11" s="57">
        <v>0</v>
      </c>
      <c r="E11" s="57">
        <v>0</v>
      </c>
      <c r="F11" s="57">
        <v>0</v>
      </c>
      <c r="G11" s="57">
        <v>0</v>
      </c>
      <c r="H11" s="58">
        <f>SUM(Table4[[#This Row],[Apr 21 to Mar 22]:[Apr 25 to Mar 26]])</f>
        <v>0</v>
      </c>
      <c r="K11" s="71" t="str">
        <f>'Hidden data'!C5</f>
        <v>Dissemination Activities</v>
      </c>
      <c r="L11" s="72">
        <f>SUMIF(Table4[Category],K11,Table4[Total on project])</f>
        <v>0</v>
      </c>
    </row>
    <row r="12" spans="1:12" x14ac:dyDescent="0.25">
      <c r="A12" s="55"/>
      <c r="B12" s="56"/>
      <c r="C12" s="57">
        <v>0</v>
      </c>
      <c r="D12" s="57">
        <v>0</v>
      </c>
      <c r="E12" s="57">
        <v>0</v>
      </c>
      <c r="F12" s="57">
        <v>0</v>
      </c>
      <c r="G12" s="57">
        <v>0</v>
      </c>
      <c r="H12" s="58">
        <f>SUM(Table4[[#This Row],[Apr 21 to Mar 22]:[Apr 25 to Mar 26]])</f>
        <v>0</v>
      </c>
      <c r="K12" s="71" t="str">
        <f>'Hidden data'!C6</f>
        <v>Equipment</v>
      </c>
      <c r="L12" s="72">
        <f>SUMIF(Table4[Category],K12,Table4[Total on project])</f>
        <v>0</v>
      </c>
    </row>
    <row r="13" spans="1:12" x14ac:dyDescent="0.25">
      <c r="A13" s="55"/>
      <c r="B13" s="56"/>
      <c r="C13" s="57">
        <v>0</v>
      </c>
      <c r="D13" s="57">
        <v>0</v>
      </c>
      <c r="E13" s="57">
        <v>0</v>
      </c>
      <c r="F13" s="57">
        <v>0</v>
      </c>
      <c r="G13" s="57">
        <v>0</v>
      </c>
      <c r="H13" s="58">
        <f>SUM(Table4[[#This Row],[Apr 21 to Mar 22]:[Apr 25 to Mar 26]])</f>
        <v>0</v>
      </c>
      <c r="K13" s="71" t="str">
        <f>'Hidden data'!C7</f>
        <v>Patient &amp; Public Involvement</v>
      </c>
      <c r="L13" s="72">
        <f>SUMIF(Table4[Category],K13,Table4[Total on project])</f>
        <v>0</v>
      </c>
    </row>
    <row r="14" spans="1:12" x14ac:dyDescent="0.25">
      <c r="A14" s="55"/>
      <c r="B14" s="56"/>
      <c r="C14" s="57">
        <v>0</v>
      </c>
      <c r="D14" s="57">
        <v>0</v>
      </c>
      <c r="E14" s="57">
        <v>0</v>
      </c>
      <c r="F14" s="57">
        <v>0</v>
      </c>
      <c r="G14" s="57">
        <v>0</v>
      </c>
      <c r="H14" s="58">
        <f>SUM(Table4[[#This Row],[Apr 21 to Mar 22]:[Apr 25 to Mar 26]])</f>
        <v>0</v>
      </c>
      <c r="K14" s="71" t="str">
        <f>'Hidden data'!C8</f>
        <v>Recruitment Costs</v>
      </c>
      <c r="L14" s="72">
        <f>SUMIF(Table4[Category],K14,Table4[Total on project])</f>
        <v>0</v>
      </c>
    </row>
    <row r="15" spans="1:12" x14ac:dyDescent="0.25">
      <c r="A15" s="55"/>
      <c r="B15" s="56"/>
      <c r="C15" s="57">
        <v>0</v>
      </c>
      <c r="D15" s="57">
        <v>0</v>
      </c>
      <c r="E15" s="57">
        <v>0</v>
      </c>
      <c r="F15" s="57">
        <v>0</v>
      </c>
      <c r="G15" s="57">
        <v>0</v>
      </c>
      <c r="H15" s="58">
        <f>SUM(Table4[[#This Row],[Apr 21 to Mar 22]:[Apr 25 to Mar 26]])</f>
        <v>0</v>
      </c>
      <c r="K15" s="71" t="str">
        <f>'Hidden data'!C9</f>
        <v>Travel &amp; Subsistence</v>
      </c>
      <c r="L15" s="72">
        <f>SUMIF(Table4[Category],K15,Table4[Total on project])</f>
        <v>0</v>
      </c>
    </row>
    <row r="16" spans="1:12" x14ac:dyDescent="0.25">
      <c r="A16" s="55"/>
      <c r="B16" s="56"/>
      <c r="C16" s="57">
        <v>0</v>
      </c>
      <c r="D16" s="57">
        <v>0</v>
      </c>
      <c r="E16" s="57">
        <v>0</v>
      </c>
      <c r="F16" s="57">
        <v>0</v>
      </c>
      <c r="G16" s="57">
        <v>0</v>
      </c>
      <c r="H16" s="58">
        <f>SUM(Table4[[#This Row],[Apr 21 to Mar 22]:[Apr 25 to Mar 26]])</f>
        <v>0</v>
      </c>
      <c r="K16" s="71" t="str">
        <f>'Hidden data'!C10</f>
        <v>Database costs</v>
      </c>
      <c r="L16" s="72">
        <f>SUMIF(Table4[Category],K16,Table4[Total on project])</f>
        <v>0</v>
      </c>
    </row>
    <row r="17" spans="1:12" x14ac:dyDescent="0.25">
      <c r="A17" s="55"/>
      <c r="B17" s="56"/>
      <c r="C17" s="57">
        <v>0</v>
      </c>
      <c r="D17" s="57">
        <v>0</v>
      </c>
      <c r="E17" s="57">
        <v>0</v>
      </c>
      <c r="F17" s="57">
        <v>0</v>
      </c>
      <c r="G17" s="57">
        <v>0</v>
      </c>
      <c r="H17" s="58">
        <f>SUM(Table4[[#This Row],[Apr 21 to Mar 22]:[Apr 25 to Mar 26]])</f>
        <v>0</v>
      </c>
      <c r="K17" s="71" t="str">
        <f>'Hidden data'!C11</f>
        <v>Other</v>
      </c>
      <c r="L17" s="72">
        <f>SUMIF(Table4[Category],K17,Table4[Total on project])</f>
        <v>0</v>
      </c>
    </row>
    <row r="18" spans="1:12" x14ac:dyDescent="0.25">
      <c r="A18" s="55"/>
      <c r="B18" s="56"/>
      <c r="C18" s="57">
        <v>0</v>
      </c>
      <c r="D18" s="57">
        <v>0</v>
      </c>
      <c r="E18" s="57">
        <v>0</v>
      </c>
      <c r="F18" s="57">
        <v>0</v>
      </c>
      <c r="G18" s="57">
        <v>0</v>
      </c>
      <c r="H18" s="58">
        <f>SUM(Table4[[#This Row],[Apr 21 to Mar 22]:[Apr 25 to Mar 26]])</f>
        <v>0</v>
      </c>
    </row>
    <row r="19" spans="1:12" x14ac:dyDescent="0.25">
      <c r="A19" s="55"/>
      <c r="B19" s="56"/>
      <c r="C19" s="57">
        <v>0</v>
      </c>
      <c r="D19" s="57">
        <v>0</v>
      </c>
      <c r="E19" s="57">
        <v>0</v>
      </c>
      <c r="F19" s="57">
        <v>0</v>
      </c>
      <c r="G19" s="57">
        <v>0</v>
      </c>
      <c r="H19" s="58">
        <f>SUM(Table4[[#This Row],[Apr 21 to Mar 22]:[Apr 25 to Mar 26]])</f>
        <v>0</v>
      </c>
      <c r="K19" s="5" t="s">
        <v>23</v>
      </c>
      <c r="L19" s="6">
        <f>SUM(L9:L17)</f>
        <v>0</v>
      </c>
    </row>
    <row r="20" spans="1:12" x14ac:dyDescent="0.25">
      <c r="A20" s="55"/>
      <c r="B20" s="56"/>
      <c r="C20" s="57">
        <v>0</v>
      </c>
      <c r="D20" s="57">
        <v>0</v>
      </c>
      <c r="E20" s="57">
        <v>0</v>
      </c>
      <c r="F20" s="57">
        <v>0</v>
      </c>
      <c r="G20" s="57">
        <v>0</v>
      </c>
      <c r="H20" s="58">
        <f>SUM(Table4[[#This Row],[Apr 21 to Mar 22]:[Apr 25 to Mar 26]])</f>
        <v>0</v>
      </c>
    </row>
    <row r="21" spans="1:12" x14ac:dyDescent="0.25">
      <c r="A21" s="55"/>
      <c r="B21" s="56"/>
      <c r="C21" s="57">
        <v>0</v>
      </c>
      <c r="D21" s="57">
        <v>0</v>
      </c>
      <c r="E21" s="57">
        <v>0</v>
      </c>
      <c r="F21" s="57">
        <v>0</v>
      </c>
      <c r="G21" s="57">
        <v>0</v>
      </c>
      <c r="H21" s="58">
        <f>SUM(Table4[[#This Row],[Apr 21 to Mar 22]:[Apr 25 to Mar 26]])</f>
        <v>0</v>
      </c>
    </row>
    <row r="22" spans="1:12" x14ac:dyDescent="0.25">
      <c r="A22" s="55"/>
      <c r="B22" s="56"/>
      <c r="C22" s="57">
        <v>0</v>
      </c>
      <c r="D22" s="57">
        <v>0</v>
      </c>
      <c r="E22" s="57">
        <v>0</v>
      </c>
      <c r="F22" s="57">
        <v>0</v>
      </c>
      <c r="G22" s="57">
        <v>0</v>
      </c>
      <c r="H22" s="58">
        <f>SUM(Table4[[#This Row],[Apr 21 to Mar 22]:[Apr 25 to Mar 26]])</f>
        <v>0</v>
      </c>
    </row>
    <row r="23" spans="1:12" x14ac:dyDescent="0.25">
      <c r="A23" s="55"/>
      <c r="B23" s="56"/>
      <c r="C23" s="57">
        <v>0</v>
      </c>
      <c r="D23" s="57">
        <v>0</v>
      </c>
      <c r="E23" s="57">
        <v>0</v>
      </c>
      <c r="F23" s="57">
        <v>0</v>
      </c>
      <c r="G23" s="57">
        <v>0</v>
      </c>
      <c r="H23" s="58">
        <f>SUM(Table4[[#This Row],[Apr 21 to Mar 22]:[Apr 25 to Mar 26]])</f>
        <v>0</v>
      </c>
    </row>
    <row r="24" spans="1:12" x14ac:dyDescent="0.25">
      <c r="A24" s="55"/>
      <c r="B24" s="56"/>
      <c r="C24" s="57">
        <v>0</v>
      </c>
      <c r="D24" s="57">
        <v>0</v>
      </c>
      <c r="E24" s="57">
        <v>0</v>
      </c>
      <c r="F24" s="57">
        <v>0</v>
      </c>
      <c r="G24" s="57">
        <v>0</v>
      </c>
      <c r="H24" s="58">
        <f>SUM(Table4[[#This Row],[Apr 21 to Mar 22]:[Apr 25 to Mar 26]])</f>
        <v>0</v>
      </c>
    </row>
    <row r="25" spans="1:12" x14ac:dyDescent="0.25">
      <c r="A25" s="55"/>
      <c r="B25" s="56"/>
      <c r="C25" s="57">
        <v>0</v>
      </c>
      <c r="D25" s="57">
        <v>0</v>
      </c>
      <c r="E25" s="57">
        <v>0</v>
      </c>
      <c r="F25" s="57">
        <v>0</v>
      </c>
      <c r="G25" s="57">
        <v>0</v>
      </c>
      <c r="H25" s="58">
        <f>SUM(Table4[[#This Row],[Apr 21 to Mar 22]:[Apr 25 to Mar 26]])</f>
        <v>0</v>
      </c>
    </row>
    <row r="26" spans="1:12" x14ac:dyDescent="0.25">
      <c r="A26" s="55"/>
      <c r="B26" s="56"/>
      <c r="C26" s="57">
        <v>0</v>
      </c>
      <c r="D26" s="57">
        <v>0</v>
      </c>
      <c r="E26" s="57">
        <v>0</v>
      </c>
      <c r="F26" s="57">
        <v>0</v>
      </c>
      <c r="G26" s="57">
        <v>0</v>
      </c>
      <c r="H26" s="58">
        <f>SUM(Table4[[#This Row],[Apr 21 to Mar 22]:[Apr 25 to Mar 26]])</f>
        <v>0</v>
      </c>
    </row>
    <row r="27" spans="1:12" x14ac:dyDescent="0.25">
      <c r="A27" s="55"/>
      <c r="B27" s="56"/>
      <c r="C27" s="57">
        <v>0</v>
      </c>
      <c r="D27" s="57">
        <v>0</v>
      </c>
      <c r="E27" s="57">
        <v>0</v>
      </c>
      <c r="F27" s="57">
        <v>0</v>
      </c>
      <c r="G27" s="57">
        <v>0</v>
      </c>
      <c r="H27" s="58">
        <f>SUM(Table4[[#This Row],[Apr 21 to Mar 22]:[Apr 25 to Mar 26]])</f>
        <v>0</v>
      </c>
    </row>
    <row r="28" spans="1:12" x14ac:dyDescent="0.25">
      <c r="A28" s="55"/>
      <c r="B28" s="56"/>
      <c r="C28" s="57">
        <v>0</v>
      </c>
      <c r="D28" s="57">
        <v>0</v>
      </c>
      <c r="E28" s="57">
        <v>0</v>
      </c>
      <c r="F28" s="57">
        <v>0</v>
      </c>
      <c r="G28" s="57">
        <v>0</v>
      </c>
      <c r="H28" s="58">
        <f>SUM(Table4[[#This Row],[Apr 21 to Mar 22]:[Apr 25 to Mar 26]])</f>
        <v>0</v>
      </c>
    </row>
    <row r="29" spans="1:12" x14ac:dyDescent="0.25">
      <c r="A29" s="55"/>
      <c r="B29" s="56"/>
      <c r="C29" s="57">
        <v>0</v>
      </c>
      <c r="D29" s="57">
        <v>0</v>
      </c>
      <c r="E29" s="57">
        <v>0</v>
      </c>
      <c r="F29" s="57">
        <v>0</v>
      </c>
      <c r="G29" s="57">
        <v>0</v>
      </c>
      <c r="H29" s="58">
        <f>SUM(Table4[[#This Row],[Apr 21 to Mar 22]:[Apr 25 to Mar 26]])</f>
        <v>0</v>
      </c>
    </row>
    <row r="30" spans="1:12" x14ac:dyDescent="0.25">
      <c r="A30" s="55"/>
      <c r="B30" s="56"/>
      <c r="C30" s="57">
        <v>0</v>
      </c>
      <c r="D30" s="57">
        <v>0</v>
      </c>
      <c r="E30" s="57">
        <v>0</v>
      </c>
      <c r="F30" s="57">
        <v>0</v>
      </c>
      <c r="G30" s="57">
        <v>0</v>
      </c>
      <c r="H30" s="58">
        <f>SUM(Table4[[#This Row],[Apr 21 to Mar 22]:[Apr 25 to Mar 26]])</f>
        <v>0</v>
      </c>
    </row>
    <row r="31" spans="1:12" x14ac:dyDescent="0.25">
      <c r="A31" s="55"/>
      <c r="B31" s="56"/>
      <c r="C31" s="57">
        <v>0</v>
      </c>
      <c r="D31" s="57">
        <v>0</v>
      </c>
      <c r="E31" s="57">
        <v>0</v>
      </c>
      <c r="F31" s="57">
        <v>0</v>
      </c>
      <c r="G31" s="57">
        <v>0</v>
      </c>
      <c r="H31" s="58">
        <f>SUM(Table4[[#This Row],[Apr 21 to Mar 22]:[Apr 25 to Mar 26]])</f>
        <v>0</v>
      </c>
    </row>
    <row r="32" spans="1:12" x14ac:dyDescent="0.25">
      <c r="A32" s="55"/>
      <c r="B32" s="56"/>
      <c r="C32" s="57">
        <v>0</v>
      </c>
      <c r="D32" s="57">
        <v>0</v>
      </c>
      <c r="E32" s="57">
        <v>0</v>
      </c>
      <c r="F32" s="57">
        <v>0</v>
      </c>
      <c r="G32" s="57">
        <v>0</v>
      </c>
      <c r="H32" s="58">
        <f>SUM(Table4[[#This Row],[Apr 21 to Mar 22]:[Apr 25 to Mar 26]])</f>
        <v>0</v>
      </c>
    </row>
    <row r="33" spans="1:8" x14ac:dyDescent="0.25">
      <c r="A33" s="55"/>
      <c r="B33" s="56"/>
      <c r="C33" s="57">
        <v>0</v>
      </c>
      <c r="D33" s="57">
        <v>0</v>
      </c>
      <c r="E33" s="57">
        <v>0</v>
      </c>
      <c r="F33" s="57">
        <v>0</v>
      </c>
      <c r="G33" s="57">
        <v>0</v>
      </c>
      <c r="H33" s="58">
        <f>SUM(Table4[[#This Row],[Apr 21 to Mar 22]:[Apr 25 to Mar 26]])</f>
        <v>0</v>
      </c>
    </row>
    <row r="34" spans="1:8" x14ac:dyDescent="0.25">
      <c r="A34" s="55"/>
      <c r="B34" s="56"/>
      <c r="C34" s="57">
        <v>0</v>
      </c>
      <c r="D34" s="57">
        <v>0</v>
      </c>
      <c r="E34" s="57">
        <v>0</v>
      </c>
      <c r="F34" s="57">
        <v>0</v>
      </c>
      <c r="G34" s="57">
        <v>0</v>
      </c>
      <c r="H34" s="58">
        <f>SUM(Table4[[#This Row],[Apr 21 to Mar 22]:[Apr 25 to Mar 26]])</f>
        <v>0</v>
      </c>
    </row>
    <row r="35" spans="1:8" x14ac:dyDescent="0.25">
      <c r="A35" s="55"/>
      <c r="B35" s="56"/>
      <c r="C35" s="57">
        <v>0</v>
      </c>
      <c r="D35" s="57">
        <v>0</v>
      </c>
      <c r="E35" s="57">
        <v>0</v>
      </c>
      <c r="F35" s="57">
        <v>0</v>
      </c>
      <c r="G35" s="57">
        <v>0</v>
      </c>
      <c r="H35" s="58">
        <f>SUM(Table4[[#This Row],[Apr 21 to Mar 22]:[Apr 25 to Mar 26]])</f>
        <v>0</v>
      </c>
    </row>
    <row r="36" spans="1:8" x14ac:dyDescent="0.25">
      <c r="A36" s="55"/>
      <c r="B36" s="56"/>
      <c r="C36" s="57">
        <v>0</v>
      </c>
      <c r="D36" s="57">
        <v>0</v>
      </c>
      <c r="E36" s="57">
        <v>0</v>
      </c>
      <c r="F36" s="57">
        <v>0</v>
      </c>
      <c r="G36" s="57">
        <v>0</v>
      </c>
      <c r="H36" s="58">
        <f>SUM(Table4[[#This Row],[Apr 21 to Mar 22]:[Apr 25 to Mar 26]])</f>
        <v>0</v>
      </c>
    </row>
    <row r="37" spans="1:8" x14ac:dyDescent="0.25">
      <c r="A37" s="55"/>
      <c r="B37" s="56"/>
      <c r="C37" s="57">
        <v>0</v>
      </c>
      <c r="D37" s="57">
        <v>0</v>
      </c>
      <c r="E37" s="57">
        <v>0</v>
      </c>
      <c r="F37" s="57">
        <v>0</v>
      </c>
      <c r="G37" s="57">
        <v>0</v>
      </c>
      <c r="H37" s="58">
        <f>SUM(Table4[[#This Row],[Apr 21 to Mar 22]:[Apr 25 to Mar 26]])</f>
        <v>0</v>
      </c>
    </row>
    <row r="38" spans="1:8" x14ac:dyDescent="0.25">
      <c r="A38" s="55"/>
      <c r="B38" s="56"/>
      <c r="C38" s="57">
        <v>0</v>
      </c>
      <c r="D38" s="57">
        <v>0</v>
      </c>
      <c r="E38" s="57">
        <v>0</v>
      </c>
      <c r="F38" s="57">
        <v>0</v>
      </c>
      <c r="G38" s="57">
        <v>0</v>
      </c>
      <c r="H38" s="58">
        <f>SUM(Table4[[#This Row],[Apr 21 to Mar 22]:[Apr 25 to Mar 26]])</f>
        <v>0</v>
      </c>
    </row>
    <row r="39" spans="1:8" x14ac:dyDescent="0.25">
      <c r="A39" s="55"/>
      <c r="B39" s="56"/>
      <c r="C39" s="57">
        <v>0</v>
      </c>
      <c r="D39" s="57">
        <v>0</v>
      </c>
      <c r="E39" s="57">
        <v>0</v>
      </c>
      <c r="F39" s="57">
        <v>0</v>
      </c>
      <c r="G39" s="57">
        <v>0</v>
      </c>
      <c r="H39" s="58">
        <f>SUM(Table4[[#This Row],[Apr 21 to Mar 22]:[Apr 25 to Mar 26]])</f>
        <v>0</v>
      </c>
    </row>
    <row r="40" spans="1:8" x14ac:dyDescent="0.25">
      <c r="A40" s="55"/>
      <c r="B40" s="56"/>
      <c r="C40" s="57">
        <v>0</v>
      </c>
      <c r="D40" s="57">
        <v>0</v>
      </c>
      <c r="E40" s="57">
        <v>0</v>
      </c>
      <c r="F40" s="57">
        <v>0</v>
      </c>
      <c r="G40" s="57">
        <v>0</v>
      </c>
      <c r="H40" s="58">
        <f>SUM(Table4[[#This Row],[Apr 21 to Mar 22]:[Apr 25 to Mar 26]])</f>
        <v>0</v>
      </c>
    </row>
    <row r="41" spans="1:8" x14ac:dyDescent="0.25">
      <c r="A41" s="55"/>
      <c r="B41" s="56"/>
      <c r="C41" s="57">
        <v>0</v>
      </c>
      <c r="D41" s="57">
        <v>0</v>
      </c>
      <c r="E41" s="57">
        <v>0</v>
      </c>
      <c r="F41" s="57">
        <v>0</v>
      </c>
      <c r="G41" s="57">
        <v>0</v>
      </c>
      <c r="H41" s="58">
        <f>SUM(Table4[[#This Row],[Apr 21 to Mar 22]:[Apr 25 to Mar 26]])</f>
        <v>0</v>
      </c>
    </row>
    <row r="42" spans="1:8" x14ac:dyDescent="0.25">
      <c r="C42" s="10"/>
      <c r="D42" s="10"/>
      <c r="E42" s="10"/>
      <c r="F42" s="10"/>
      <c r="G42" s="10"/>
      <c r="H42" s="10"/>
    </row>
    <row r="43" spans="1:8" x14ac:dyDescent="0.25">
      <c r="A43" s="5" t="s">
        <v>45</v>
      </c>
      <c r="C43" s="6">
        <f>ROUND(SUM(Table4[Apr 21 to Mar 22]),0)</f>
        <v>0</v>
      </c>
      <c r="D43" s="6">
        <f>ROUND(SUM(Table4[Apr 22 to Mar 23]),0)</f>
        <v>0</v>
      </c>
      <c r="E43" s="6">
        <f>ROUND(SUM(Table4[Apr 23 to Mar 24]),0)</f>
        <v>0</v>
      </c>
      <c r="F43" s="6">
        <f>ROUND(SUM(Table4[Apr 24 to Mar 25]),0)</f>
        <v>0</v>
      </c>
      <c r="G43" s="6">
        <f>ROUND(SUM(Table4[Apr 25 to Mar 26]),0)</f>
        <v>0</v>
      </c>
      <c r="H43" s="6">
        <f>ROUND(SUM(Table4[Total on project]),0)</f>
        <v>0</v>
      </c>
    </row>
    <row r="45" spans="1:8" x14ac:dyDescent="0.25">
      <c r="A45" s="5" t="str">
        <f>'Salaries '!A39</f>
        <v>Total Staff Costs:</v>
      </c>
      <c r="H45" s="6">
        <f>'Salaries '!L39</f>
        <v>0</v>
      </c>
    </row>
    <row r="47" spans="1:8" x14ac:dyDescent="0.25">
      <c r="A47" s="5" t="s">
        <v>69</v>
      </c>
      <c r="H47" s="6">
        <f>H43+H45</f>
        <v>0</v>
      </c>
    </row>
    <row r="51" spans="1:8" hidden="1" x14ac:dyDescent="0.25">
      <c r="A51" s="102" t="s">
        <v>113</v>
      </c>
      <c r="C51" s="105">
        <f>SUBTOTAL(9,Table4[Apr 21 to Mar 22])</f>
        <v>0</v>
      </c>
      <c r="D51" s="105">
        <f>SUBTOTAL(9,Table4[Apr 22 to Mar 23])</f>
        <v>0</v>
      </c>
      <c r="E51" s="105">
        <f>SUBTOTAL(9,Table4[Apr 23 to Mar 24])</f>
        <v>0</v>
      </c>
      <c r="F51" s="105">
        <f>SUBTOTAL(9,Table4[Apr 24 to Mar 25])</f>
        <v>0</v>
      </c>
      <c r="G51" s="105">
        <f>SUBTOTAL(9,Table4[Apr 25 to Mar 26])</f>
        <v>0</v>
      </c>
      <c r="H51" s="105">
        <f>SUBTOTAL(9,Table4[Total on project])</f>
        <v>0</v>
      </c>
    </row>
  </sheetData>
  <sheetProtection algorithmName="SHA-512" hashValue="UBwpXTWkTegzRgbOVOxGkrflMlM1Gfskg/UG1W1UhGE+VRzVM+aEUEUxM1u8qB0uRS9uJAjg2FkEhBplZBFOJg==" saltValue="RF1D7P3pz6osdHlHrmWs3Q==" spinCount="100000" sheet="1" objects="1" scenarios="1"/>
  <mergeCells count="2">
    <mergeCell ref="A2:B2"/>
    <mergeCell ref="K8:L8"/>
  </mergeCells>
  <pageMargins left="0.7" right="0.7" top="0.75" bottom="0.75" header="0.3" footer="0.3"/>
  <pageSetup paperSize="9" orientation="portrait" verticalDpi="0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715071F-47E7-4DB9-BDF5-FABAE2355D67}">
          <x14:formula1>
            <xm:f>'Hidden data'!$A$3:$A$14</xm:f>
          </x14:formula1>
          <xm:sqref>B5:B41</xm:sqref>
        </x14:dataValidation>
        <x14:dataValidation type="list" allowBlank="1" showInputMessage="1" showErrorMessage="1" xr:uid="{4A597AC8-662E-4E36-9F86-1025AAE95E9D}">
          <x14:formula1>
            <xm:f>'Hidden data'!$C$3:$C$11</xm:f>
          </x14:formula1>
          <xm:sqref>A5:A41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6E9D2-8CC5-421C-900E-F73D6F1EC19B}">
  <dimension ref="A3:C17"/>
  <sheetViews>
    <sheetView workbookViewId="0">
      <selection activeCell="A12" sqref="A12"/>
    </sheetView>
  </sheetViews>
  <sheetFormatPr defaultRowHeight="15" x14ac:dyDescent="0.25"/>
  <sheetData>
    <row r="3" spans="1:3" x14ac:dyDescent="0.25">
      <c r="A3" t="s">
        <v>0</v>
      </c>
      <c r="C3" t="s">
        <v>1</v>
      </c>
    </row>
    <row r="4" spans="1:3" x14ac:dyDescent="0.25">
      <c r="A4" t="s">
        <v>2</v>
      </c>
      <c r="C4" t="s">
        <v>3</v>
      </c>
    </row>
    <row r="5" spans="1:3" x14ac:dyDescent="0.25">
      <c r="A5" t="s">
        <v>4</v>
      </c>
      <c r="C5" t="s">
        <v>5</v>
      </c>
    </row>
    <row r="6" spans="1:3" x14ac:dyDescent="0.25">
      <c r="A6" t="s">
        <v>6</v>
      </c>
      <c r="C6" t="s">
        <v>7</v>
      </c>
    </row>
    <row r="7" spans="1:3" x14ac:dyDescent="0.25">
      <c r="A7" t="s">
        <v>8</v>
      </c>
      <c r="C7" t="s">
        <v>9</v>
      </c>
    </row>
    <row r="8" spans="1:3" x14ac:dyDescent="0.25">
      <c r="A8" t="s">
        <v>10</v>
      </c>
      <c r="C8" t="s">
        <v>11</v>
      </c>
    </row>
    <row r="9" spans="1:3" x14ac:dyDescent="0.25">
      <c r="A9" t="s">
        <v>12</v>
      </c>
      <c r="C9" t="s">
        <v>13</v>
      </c>
    </row>
    <row r="10" spans="1:3" x14ac:dyDescent="0.25">
      <c r="A10" t="s">
        <v>14</v>
      </c>
      <c r="C10" t="s">
        <v>96</v>
      </c>
    </row>
    <row r="11" spans="1:3" x14ac:dyDescent="0.25">
      <c r="A11" t="s">
        <v>16</v>
      </c>
      <c r="C11" t="s">
        <v>15</v>
      </c>
    </row>
    <row r="12" spans="1:3" x14ac:dyDescent="0.25">
      <c r="A12" s="70">
        <f>'Member &amp; Collaborator summary'!D17</f>
        <v>0</v>
      </c>
    </row>
    <row r="13" spans="1:3" x14ac:dyDescent="0.25">
      <c r="A13" s="70">
        <f>'Member &amp; Collaborator summary'!D18</f>
        <v>0</v>
      </c>
    </row>
    <row r="14" spans="1:3" x14ac:dyDescent="0.25">
      <c r="A14" s="70">
        <f>'Member &amp; Collaborator summary'!D19</f>
        <v>0</v>
      </c>
    </row>
    <row r="15" spans="1:3" x14ac:dyDescent="0.25">
      <c r="A15" s="70">
        <f>'Member &amp; Collaborator summary'!D20</f>
        <v>0</v>
      </c>
    </row>
    <row r="16" spans="1:3" x14ac:dyDescent="0.25">
      <c r="A16" s="70">
        <f>'Member &amp; Collaborator summary'!D21</f>
        <v>0</v>
      </c>
    </row>
    <row r="17" spans="1:1" x14ac:dyDescent="0.25">
      <c r="A17" s="70">
        <f>'Member &amp; Collaborator summary'!D22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Completion Guidance</vt:lpstr>
      <vt:lpstr>Member &amp; Collaborator summary</vt:lpstr>
      <vt:lpstr>Salaries </vt:lpstr>
      <vt:lpstr>Non-pay</vt:lpstr>
      <vt:lpstr>Hidden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rsj50</dc:creator>
  <cp:lastModifiedBy>georg</cp:lastModifiedBy>
  <dcterms:created xsi:type="dcterms:W3CDTF">2015-06-05T18:17:20Z</dcterms:created>
  <dcterms:modified xsi:type="dcterms:W3CDTF">2021-08-04T10:33:12Z</dcterms:modified>
</cp:coreProperties>
</file>