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2000"/>
  </bookViews>
  <sheets>
    <sheet name="Sheet1" sheetId="1" r:id="rId1"/>
  </sheets>
  <externalReferences>
    <externalReference r:id="rId2"/>
  </externalReferences>
  <definedNames>
    <definedName name="_xlnm._FilterDatabase" localSheetId="0" hidden="1">Sheet1!$A$29:$F$29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F30" i="1" l="1"/>
  <c r="F32" i="1"/>
  <c r="F33" i="1"/>
  <c r="F34" i="1"/>
  <c r="F35" i="1"/>
  <c r="F37" i="1"/>
  <c r="F38" i="1"/>
  <c r="F36" i="1"/>
  <c r="F31" i="1"/>
  <c r="C17" i="1" l="1"/>
</calcChain>
</file>

<file path=xl/sharedStrings.xml><?xml version="1.0" encoding="utf-8"?>
<sst xmlns="http://schemas.openxmlformats.org/spreadsheetml/2006/main" count="66" uniqueCount="57">
  <si>
    <t>Priority</t>
  </si>
  <si>
    <t>Rank</t>
  </si>
  <si>
    <t>PSP</t>
  </si>
  <si>
    <t>How can the severity of DCM be evaluated? What assessment tools can be used to evaluate functional impairment, disability and quality of life in patients with DCM? What instruments, tools or methods can be used or developed to monitor DCM patients for disease progression or improvement either before or after surgical treatment? Is there a role for smart-technology?</t>
  </si>
  <si>
    <t>Degenerative Cervical Myelopathy</t>
  </si>
  <si>
    <t>Neurological</t>
  </si>
  <si>
    <t>N/A</t>
  </si>
  <si>
    <t xml:space="preserve">What are the most important outcomes after an upper limb fracture in people over 50 including physical, psychological and financial effects? (e.g. time for the bone to heal / return to normal activities / time to achieve a good recovery / cosmetic appearance) </t>
  </si>
  <si>
    <t>Broken Bones of the Upper Limb in People over 50 (Fractures of the Shoulder, Arm or Wrist)</t>
  </si>
  <si>
    <t>Injuries and Accidents</t>
  </si>
  <si>
    <t>How does poor foot health impact on people's lives (including work, leisure and social activities)?</t>
  </si>
  <si>
    <t>Foot Health</t>
  </si>
  <si>
    <t>Musculoskeletal</t>
  </si>
  <si>
    <t>Generic Health Relevance</t>
  </si>
  <si>
    <t>How does a patient’s quality of life (QOL) change (e.g. disability-free survival) following heart surgery and what factors are associated with this?</t>
  </si>
  <si>
    <t>Heart Surgery</t>
  </si>
  <si>
    <t>Cardiovascular</t>
  </si>
  <si>
    <t>How does hyperhidrosis affect quality of life?</t>
  </si>
  <si>
    <t>Hyperhidrosis</t>
  </si>
  <si>
    <t>Skin</t>
  </si>
  <si>
    <t>What is the impact on quality of life?  [Quality of life includes effect of day to day living, psychological health and sexual relationships.  This includes how psychological or social support can be best used to help people with lichen sclerosus.]</t>
  </si>
  <si>
    <t>Lichen Sclerosus</t>
  </si>
  <si>
    <t>How is quality of life affected by rare anaemia and its treatment? How could this be improved for patients?</t>
  </si>
  <si>
    <t>Rare Inherited Anaemias</t>
  </si>
  <si>
    <t>Blood</t>
  </si>
  <si>
    <t>How is quality of life affected by scoliosis and its treatment? How can we measure this in ways that are meaningful to patients?</t>
  </si>
  <si>
    <t>Scoliosis</t>
  </si>
  <si>
    <t>How might a pessary affect sexual activity?</t>
  </si>
  <si>
    <t>Pessary use for Prolapse</t>
  </si>
  <si>
    <t>Renal and Urogenital</t>
  </si>
  <si>
    <t>Number</t>
  </si>
  <si>
    <t>Theme: Understanding the impact of conditions on general quality of life</t>
  </si>
  <si>
    <t>Definitions</t>
  </si>
  <si>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</si>
  <si>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Overview table</t>
  </si>
  <si>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</si>
  <si>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</si>
  <si>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t>Priorities are members of a PSP, which in turn are members of a Health Category. So if a theme appeared in a particular priority, it also appeared in the corresponding PSP and Health Category.</t>
  </si>
  <si>
    <t>Priorities underpinning theme</t>
  </si>
  <si>
    <t>PSPs underpinning theme</t>
  </si>
  <si>
    <t>Health Categories underpinning theme</t>
  </si>
  <si>
    <t>Table of priorities underpinning theme</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</si>
  <si>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</si>
  <si>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</si>
  <si>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</si>
  <si>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t>The priorities are listed in alphabetical order of PSP, then Rank 1-10. You can re-sort or filter them by clicking on the down-facing arrows within the column headings.</t>
  </si>
  <si>
    <t>Health Category 1</t>
  </si>
  <si>
    <t>Health Category 2</t>
  </si>
  <si>
    <t>Year</t>
  </si>
  <si>
    <t>Proportion</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</si>
  <si>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 </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</si>
  <si>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</si>
  <si>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*We acknowledge that some Health Category classifications are contentious, for example "Autism" and "Learning Difficulties" appearing under Mental Health</t>
  </si>
  <si>
    <t>The table below shows the list of priorities in which this theme appeared in our sample, exactly as worded by the PSPs, along with the following information:</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</si>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</sst>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1" x14ac:knownFonts="1">
    <font>
      <sz val="11"/>
      <color theme="1"/>
      <name val="Calibri"/>
      <family val="2"/>
      <scheme val="minor"/>
    </font>
    <font>
      <b/>
      <sz val="12"/>
      <name val="Arial"/>
      <family val="2"/>
    </font>
    <font>
      <sz val="12"/>
      <name val="Arial"/>
      <family val="2"/>
    </font>
    <font>
      <i/>
      <sz val="12"/>
      <color rgb="FFFF0000"/>
      <name val="Arial"/>
      <family val="2"/>
    </font>
    <font>
      <sz val="12"/>
      <color theme="1"/>
      <name val="Arial"/>
      <family val="2"/>
    </font>
    <font>
      <b/>
      <sz val="12"/>
      <color theme="1"/>
      <name val="Arial"/>
      <family val="2"/>
    </font>
    <font>
      <sz val="11"/>
      <color theme="1"/>
      <name val="Arial"/>
      <family val="2"/>
    </font>
    <font>
      <sz val="12"/>
      <color rgb="FFFF0000"/>
      <name val="Arial"/>
      <family val="2"/>
    </font>
    <font>
      <b/>
      <sz val="12"/>
      <color theme="0"/>
      <name val="Arial"/>
      <family val="2"/>
    </font>
    <font>
      <b/>
      <u/>
      <sz val="12"/>
      <name val="Arial"/>
      <family val="2"/>
    </font>
    <font>
      <i/>
      <sz val="11"/>
      <color theme="1"/>
      <name val="Arial"/>
      <family val="2"/>
    </font>
  </fonts>
  <fills count="5">
    <fill>
      <patternFill patternType="none"/>
    </fill>
    <fill>
      <patternFill patternType="gray125"/>
    </fill>
    <fill>
      <patternFill patternType="solid">
        <fgColor theme="1"/>
        <bgColor theme="1"/>
      </patternFill>
    </fill>
    <fill>
      <patternFill patternType="solid">
        <fgColor theme="1"/>
        <bgColor indexed="64"/>
      </patternFill>
    </fill>
    <fill>
      <patternFill patternType="solid">
        <fgColor theme="7"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1"/>
      </top>
      <bottom style="thin">
        <color indexed="64"/>
      </bottom>
      <diagonal/>
    </border>
  </borders>
  <cellStyleXfs count="1">
    <xf numFmtId="0" fontId="0" fillId="0" borderId="0"/>
  </cellStyleXfs>
  <cellXfs count="22">
    <xf numFmtId="0" fontId="0" fillId="0" borderId="0" xfId="0"/>
    <xf numFmtId="0" fontId="1" fillId="0" borderId="0" xfId="0" applyFont="1" applyFill="1" applyBorder="1" applyAlignment="1">
      <alignment horizontal="left" vertical="top" readingOrder="1"/>
    </xf>
    <xf numFmtId="0" fontId="4" fillId="4" borderId="1" xfId="0" applyFont="1" applyFill="1" applyBorder="1"/>
    <xf numFmtId="0" fontId="5" fillId="0" borderId="0" xfId="0" applyFont="1" applyFill="1" applyBorder="1"/>
    <xf numFmtId="0" fontId="4" fillId="0" borderId="0" xfId="0" applyFont="1" applyFill="1" applyBorder="1"/>
    <xf numFmtId="165" fontId="4" fillId="0" borderId="0" xfId="0" applyNumberFormat="1" applyFont="1" applyBorder="1"/>
    <xf numFmtId="164" fontId="4" fillId="0" borderId="0" xfId="0" applyNumberFormat="1" applyFont="1" applyBorder="1" applyAlignment="1"/>
    <xf numFmtId="0" fontId="4" fillId="0" borderId="0" xfId="0" applyFont="1"/>
    <xf numFmtId="0" fontId="4" fillId="0" borderId="0" xfId="0" applyFont="1" applyBorder="1"/>
    <xf numFmtId="0" fontId="2" fillId="0" borderId="0" xfId="0" applyFont="1" applyFill="1" applyBorder="1"/>
    <xf numFmtId="0" fontId="8" fillId="3" borderId="1" xfId="0" applyFont="1" applyFill="1" applyBorder="1"/>
    <xf numFmtId="0" fontId="8" fillId="3" borderId="1" xfId="0" applyFont="1" applyFill="1" applyBorder="1" applyAlignment="1">
      <alignment horizontal="right"/>
    </xf>
    <xf numFmtId="0" fontId="8" fillId="3" borderId="2" xfId="0" applyFont="1" applyFill="1" applyBorder="1" applyAlignment="1">
      <alignment horizontal="left" vertical="top" wrapText="1"/>
    </xf>
    <xf numFmtId="0" fontId="8" fillId="2" borderId="1" xfId="0" applyFont="1" applyFill="1" applyBorder="1" applyAlignment="1">
      <alignment horizontal="left" vertical="top" wrapText="1"/>
    </xf>
    <xf numFmtId="0" fontId="9" fillId="0" borderId="0" xfId="0" applyFont="1" applyFill="1" applyBorder="1" applyAlignment="1">
      <alignment horizontal="left" vertical="top" readingOrder="1"/>
    </xf>
    <xf numFmtId="0" fontId="10" fillId="0" borderId="0" xfId="0" applyFont="1" applyFill="1" applyBorder="1"/>
    <xf numFmtId="164" fontId="4" fillId="4" borderId="1" xfId="0" applyNumberFormat="1" applyFont="1" applyFill="1" applyBorder="1" applyAlignment="1"/>
    <xf numFmtId="0" fontId="6" fillId="4" borderId="3" xfId="0" applyFont="1" applyFill="1" applyBorder="1" applyAlignment="1">
      <alignment horizontal="left" vertical="top" wrapText="1"/>
    </xf>
    <xf numFmtId="0" fontId="8" fillId="3" borderId="0" xfId="0" applyFont="1" applyFill="1" applyBorder="1"/>
    <xf numFmtId="0" fontId="4" fillId="4" borderId="1" xfId="0" applyFont="1" applyFill="1" applyBorder="1" applyAlignment="1">
      <alignment horizontal="left" vertical="top" wrapText="1"/>
    </xf>
    <xf numFmtId="0" fontId="1" fillId="0" borderId="0" xfId="0" applyFont="1" applyAlignment="1">
      <alignment horizontal="left" vertical="top" readingOrder="1"/>
    </xf>
    <xf numFmtId="0" fontId="2" fillId="0" borderId="0" xfId="0" applyFont="1" applyAlignment="1">
      <alignment horizontal="left" vertical="top"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crocker/Documents/JLA%20data%20project/Outputs/Interactive%20PDF/UK%20priorities%20for%20looku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SPs"/>
    </sheetNames>
    <sheetDataSet>
      <sheetData sheetId="0">
        <row r="2">
          <cell r="A2" t="str">
            <v>Adult Social Work</v>
          </cell>
          <cell r="C2" t="str">
            <v>2018</v>
          </cell>
        </row>
        <row r="3">
          <cell r="A3" t="str">
            <v>Advanced Heart Failure</v>
          </cell>
          <cell r="C3" t="str">
            <v>2020</v>
          </cell>
        </row>
        <row r="4">
          <cell r="A4" t="str">
            <v>Alcohol-related liver disease</v>
          </cell>
          <cell r="C4" t="str">
            <v>2016</v>
          </cell>
        </row>
        <row r="5">
          <cell r="A5" t="str">
            <v>Autism</v>
          </cell>
          <cell r="C5" t="str">
            <v>2016</v>
          </cell>
        </row>
        <row r="6">
          <cell r="A6" t="str">
            <v>Bipolar</v>
          </cell>
          <cell r="C6" t="str">
            <v>2016</v>
          </cell>
        </row>
        <row r="7">
          <cell r="A7" t="str">
            <v>Bleeding Disorders</v>
          </cell>
          <cell r="C7" t="str">
            <v>2018</v>
          </cell>
        </row>
        <row r="8">
          <cell r="A8" t="str">
            <v>Blood Pressure in Pregnancy</v>
          </cell>
          <cell r="C8" t="str">
            <v>2020</v>
          </cell>
        </row>
        <row r="9">
          <cell r="A9" t="str">
            <v>Blood Transfusion and Blood Donation</v>
          </cell>
          <cell r="C9" t="str">
            <v>2018</v>
          </cell>
        </row>
        <row r="10">
          <cell r="A10" t="str">
            <v>Broken Bones in older people</v>
          </cell>
          <cell r="C10" t="str">
            <v>2018</v>
          </cell>
        </row>
        <row r="11">
          <cell r="A11" t="str">
            <v>Broken Bones of the Upper Limb in People over 50 (Fractures of the Shoulder, Arm or Wrist)</v>
          </cell>
          <cell r="C11" t="str">
            <v>2019</v>
          </cell>
        </row>
        <row r="12">
          <cell r="A12" t="str">
            <v>Cellulitis</v>
          </cell>
          <cell r="C12" t="str">
            <v>2017</v>
          </cell>
        </row>
        <row r="13">
          <cell r="A13" t="str">
            <v>Coeliac Disease</v>
          </cell>
          <cell r="C13" t="str">
            <v>2018</v>
          </cell>
        </row>
        <row r="14">
          <cell r="A14" t="str">
            <v xml:space="preserve">Common Conditions Affecting the Hand &amp; Wrist </v>
          </cell>
          <cell r="C14" t="str">
            <v>2017</v>
          </cell>
        </row>
        <row r="15">
          <cell r="A15" t="str">
            <v>Contraception</v>
          </cell>
          <cell r="C15" t="str">
            <v>2017</v>
          </cell>
        </row>
        <row r="16">
          <cell r="A16" t="str">
            <v>Cystic Fibrosis</v>
          </cell>
          <cell r="C16" t="str">
            <v>2017</v>
          </cell>
        </row>
        <row r="17">
          <cell r="A17" t="str">
            <v>Degenerative Cervical Myelopathy</v>
          </cell>
          <cell r="C17" t="str">
            <v>2020</v>
          </cell>
        </row>
        <row r="18">
          <cell r="A18" t="str">
            <v>Depression</v>
          </cell>
          <cell r="C18" t="str">
            <v>2016</v>
          </cell>
        </row>
        <row r="19">
          <cell r="A19" t="str">
            <v>Detecting Cancer Early</v>
          </cell>
          <cell r="C19" t="str">
            <v>2019</v>
          </cell>
        </row>
        <row r="20">
          <cell r="A20" t="str">
            <v>Diabetes &amp; Pregnancy</v>
          </cell>
          <cell r="C20" t="str">
            <v>2020</v>
          </cell>
        </row>
        <row r="21">
          <cell r="A21" t="str">
            <v>Diabetes (Type 2)</v>
          </cell>
          <cell r="C21" t="str">
            <v>2017</v>
          </cell>
        </row>
        <row r="22">
          <cell r="A22" t="str">
            <v>Digital Technology for Mental Health</v>
          </cell>
          <cell r="C22" t="str">
            <v>2018</v>
          </cell>
        </row>
        <row r="23">
          <cell r="A23" t="str">
            <v>Early Hip &amp; Knee Osteoarthritis: other priorities</v>
          </cell>
          <cell r="C23" t="str">
            <v>2016</v>
          </cell>
        </row>
        <row r="24">
          <cell r="A24" t="str">
            <v>Early Hip and Knee Osteoarthritis: non-surgical priorities</v>
          </cell>
          <cell r="C24" t="str">
            <v>2016</v>
          </cell>
        </row>
        <row r="25">
          <cell r="A25" t="str">
            <v>Early Hip and Knee Osteoarthritis: surgical priorities</v>
          </cell>
          <cell r="C25" t="str">
            <v>2016</v>
          </cell>
        </row>
        <row r="26">
          <cell r="A26" t="str">
            <v>Electronic Cigarettes</v>
          </cell>
          <cell r="C26" t="str">
            <v>2019</v>
          </cell>
        </row>
        <row r="27">
          <cell r="A27" t="str">
            <v>Emergency Medicine</v>
          </cell>
          <cell r="C27" t="str">
            <v>2017</v>
          </cell>
        </row>
        <row r="28">
          <cell r="A28" t="str">
            <v>Endometriosis</v>
          </cell>
          <cell r="C28" t="str">
            <v>2017</v>
          </cell>
        </row>
        <row r="29">
          <cell r="A29" t="str">
            <v>Foot Health</v>
          </cell>
          <cell r="C29" t="str">
            <v>2019</v>
          </cell>
        </row>
        <row r="30">
          <cell r="A30" t="str">
            <v>Heart Surgery</v>
          </cell>
          <cell r="C30" t="str">
            <v>2019</v>
          </cell>
        </row>
        <row r="31">
          <cell r="A31" t="str">
            <v>Hyperacusis</v>
          </cell>
          <cell r="C31" t="str">
            <v>2018</v>
          </cell>
        </row>
        <row r="32">
          <cell r="A32" t="str">
            <v>Hyperhidrosis</v>
          </cell>
          <cell r="C32" t="str">
            <v>2019</v>
          </cell>
        </row>
        <row r="33">
          <cell r="A33" t="str">
            <v>Idiopathic Intracranial Hypertension (IIH)</v>
          </cell>
          <cell r="C33" t="str">
            <v>2018</v>
          </cell>
        </row>
        <row r="34">
          <cell r="A34" t="str">
            <v>Kidney Transplant</v>
          </cell>
          <cell r="C34" t="str">
            <v>2016</v>
          </cell>
        </row>
        <row r="35">
          <cell r="A35" t="str">
            <v>Learning Difficulties</v>
          </cell>
          <cell r="C35" t="str">
            <v>2018</v>
          </cell>
        </row>
        <row r="36">
          <cell r="A36" t="str">
            <v>Lichen Sclerosus</v>
          </cell>
          <cell r="C36" t="str">
            <v>2018</v>
          </cell>
        </row>
        <row r="37">
          <cell r="A37" t="str">
            <v xml:space="preserve">Living With and Beyond Cancer </v>
          </cell>
          <cell r="C37" t="str">
            <v>2018</v>
          </cell>
        </row>
        <row r="38">
          <cell r="A38" t="str">
            <v>Mental Health in Children and Young People</v>
          </cell>
          <cell r="C38" t="str">
            <v>2018</v>
          </cell>
        </row>
        <row r="39">
          <cell r="A39" t="str">
            <v>Mesothelioma</v>
          </cell>
          <cell r="C39" t="str">
            <v>2014</v>
          </cell>
        </row>
        <row r="40">
          <cell r="A40" t="str">
            <v>Miscarriage</v>
          </cell>
          <cell r="C40" t="str">
            <v>2017</v>
          </cell>
        </row>
        <row r="41">
          <cell r="A41" t="str">
            <v>Mitochondrial Disease</v>
          </cell>
          <cell r="C41" t="str">
            <v>2020</v>
          </cell>
        </row>
        <row r="42">
          <cell r="A42" t="str">
            <v>Multiple Conditions in Later Life</v>
          </cell>
          <cell r="C42" t="str">
            <v>2018</v>
          </cell>
        </row>
        <row r="43">
          <cell r="A43" t="str">
            <v>Nutritional Screening and Malnutrition</v>
          </cell>
          <cell r="C43" t="str">
            <v>2019</v>
          </cell>
        </row>
        <row r="44">
          <cell r="A44" t="str">
            <v>Occupational Therapy</v>
          </cell>
          <cell r="C44" t="str">
            <v>2020</v>
          </cell>
        </row>
        <row r="45">
          <cell r="A45" t="str">
            <v xml:space="preserve">Oral and Dental Health </v>
          </cell>
          <cell r="C45" t="str">
            <v>2018</v>
          </cell>
        </row>
        <row r="46">
          <cell r="A46" t="str">
            <v>Paediatric Lower Limb Surgery</v>
          </cell>
          <cell r="C46" t="str">
            <v>2019</v>
          </cell>
        </row>
        <row r="47">
          <cell r="A47" t="str">
            <v>Patient Safety in Primary Care</v>
          </cell>
          <cell r="C47" t="str">
            <v>2017</v>
          </cell>
        </row>
        <row r="48">
          <cell r="A48" t="str">
            <v>Pessary use for Prolapse</v>
          </cell>
          <cell r="C48" t="str">
            <v>2017</v>
          </cell>
        </row>
        <row r="49">
          <cell r="A49" t="str">
            <v>Physiotherapy</v>
          </cell>
          <cell r="C49" t="str">
            <v>2018</v>
          </cell>
        </row>
        <row r="50">
          <cell r="A50" t="str">
            <v>Psoriasis</v>
          </cell>
          <cell r="C50" t="str">
            <v>2018</v>
          </cell>
        </row>
        <row r="51">
          <cell r="A51" t="str">
            <v>Rare Inherited Anaemias</v>
          </cell>
          <cell r="C51" t="str">
            <v>2018</v>
          </cell>
        </row>
        <row r="52">
          <cell r="A52" t="str">
            <v>Rare Musculoskeletal Disease in Adulthood</v>
          </cell>
          <cell r="C52" t="str">
            <v>2018</v>
          </cell>
        </row>
        <row r="53">
          <cell r="A53" t="str">
            <v>Revision Knee Replacement</v>
          </cell>
          <cell r="C53" t="str">
            <v>2020</v>
          </cell>
        </row>
        <row r="54">
          <cell r="A54" t="str">
            <v xml:space="preserve">Safe Care for Adults with Complex Health Needs </v>
          </cell>
          <cell r="C54" t="str">
            <v>2019</v>
          </cell>
        </row>
        <row r="55">
          <cell r="A55" t="str">
            <v>Scoliosis</v>
          </cell>
          <cell r="C55" t="str">
            <v>2017</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abSelected="1" zoomScale="130" zoomScaleNormal="130" workbookViewId="0"/>
  </sheetViews>
  <sheetFormatPr defaultRowHeight="15" x14ac:dyDescent="0.2"/>
  <cols>
    <col min="1" max="1" width="51.7109375" style="7" customWidth="1"/>
    <col min="2" max="2" width="20.42578125" style="7" customWidth="1"/>
    <col min="3" max="3" width="20.28515625" style="7" customWidth="1"/>
    <col min="4" max="5" width="25" style="7" customWidth="1"/>
    <col min="6" max="16384" width="9.140625" style="7"/>
  </cols>
  <sheetData>
    <row r="1" spans="1:3" s="9" customFormat="1" ht="15.75" x14ac:dyDescent="0.2">
      <c r="A1" s="14" t="s">
        <v>31</v>
      </c>
    </row>
    <row r="2" spans="1:3" s="9" customFormat="1" ht="15.75" x14ac:dyDescent="0.2">
      <c r="A2" s="1"/>
    </row>
    <row r="3" spans="1:3" s="9" customFormat="1" ht="15.75" x14ac:dyDescent="0.2">
      <c r="A3" s="20" t="s">
        <v>32</v>
      </c>
    </row>
    <row r="4" spans="1:3" s="9" customFormat="1" x14ac:dyDescent="0.2">
      <c r="A4" s="21" t="s">
        <v>54</v>
      </c>
    </row>
    <row r="5" spans="1:3" s="9" customFormat="1" x14ac:dyDescent="0.2">
      <c r="A5" s="21" t="s">
        <v>55</v>
      </c>
    </row>
    <row r="6" spans="1:3" s="9" customFormat="1" x14ac:dyDescent="0.2">
      <c r="A6" s="21" t="s">
        <v>33</v>
      </c>
    </row>
    <row r="7" spans="1:3" s="9" customFormat="1" ht="15.75" x14ac:dyDescent="0.2">
      <c r="A7" s="20"/>
    </row>
    <row r="8" spans="1:3" s="9" customFormat="1" ht="15.75" x14ac:dyDescent="0.2">
      <c r="A8" s="20" t="s">
        <v>34</v>
      </c>
    </row>
    <row r="9" spans="1:3" s="9" customFormat="1" x14ac:dyDescent="0.2">
      <c r="A9" s="21" t="s">
        <v>56</v>
      </c>
    </row>
    <row r="10" spans="1:3" s="9" customFormat="1" x14ac:dyDescent="0.2">
      <c r="A10" s="21" t="s">
        <v>35</v>
      </c>
    </row>
    <row r="11" spans="1:3" s="9" customFormat="1" x14ac:dyDescent="0.2">
      <c r="A11" s="21" t="s">
        <v>36</v>
      </c>
    </row>
    <row r="12" spans="1:3" s="9" customFormat="1" x14ac:dyDescent="0.2">
      <c r="A12" s="21" t="s">
        <v>37</v>
      </c>
    </row>
    <row r="13" spans="1:3" s="9" customFormat="1" ht="15.75" x14ac:dyDescent="0.2">
      <c r="A13" s="1"/>
    </row>
    <row r="14" spans="1:3" s="9" customFormat="1" ht="15.75" x14ac:dyDescent="0.25">
      <c r="A14" s="10"/>
      <c r="B14" s="11" t="s">
        <v>30</v>
      </c>
      <c r="C14" s="11" t="s">
        <v>49</v>
      </c>
    </row>
    <row r="15" spans="1:3" s="9" customFormat="1" x14ac:dyDescent="0.2">
      <c r="A15" s="2" t="s">
        <v>38</v>
      </c>
      <c r="B15" s="2">
        <v>9</v>
      </c>
      <c r="C15" s="16">
        <f>B15/515</f>
        <v>1.7475728155339806E-2</v>
      </c>
    </row>
    <row r="16" spans="1:3" s="9" customFormat="1" x14ac:dyDescent="0.2">
      <c r="A16" s="2" t="s">
        <v>39</v>
      </c>
      <c r="B16" s="2">
        <v>9</v>
      </c>
      <c r="C16" s="16">
        <f>B16/51</f>
        <v>0.17647058823529413</v>
      </c>
    </row>
    <row r="17" spans="1:6" s="9" customFormat="1" x14ac:dyDescent="0.2">
      <c r="A17" s="2" t="s">
        <v>40</v>
      </c>
      <c r="B17" s="2">
        <v>8</v>
      </c>
      <c r="C17" s="16">
        <f>B17/21</f>
        <v>0.38095238095238093</v>
      </c>
    </row>
    <row r="18" spans="1:6" s="9" customFormat="1" x14ac:dyDescent="0.2">
      <c r="A18" s="4"/>
      <c r="B18" s="8"/>
      <c r="C18" s="6"/>
    </row>
    <row r="19" spans="1:6" ht="15.75" x14ac:dyDescent="0.25">
      <c r="A19" s="3" t="s">
        <v>41</v>
      </c>
      <c r="B19" s="5"/>
      <c r="C19" s="6"/>
    </row>
    <row r="20" spans="1:6" x14ac:dyDescent="0.2">
      <c r="A20" s="4" t="s">
        <v>53</v>
      </c>
      <c r="B20" s="5"/>
      <c r="C20" s="6"/>
    </row>
    <row r="21" spans="1:6" x14ac:dyDescent="0.2">
      <c r="A21" s="4" t="s">
        <v>42</v>
      </c>
      <c r="B21" s="5"/>
      <c r="C21" s="6"/>
    </row>
    <row r="22" spans="1:6" x14ac:dyDescent="0.2">
      <c r="A22" s="4" t="s">
        <v>43</v>
      </c>
      <c r="B22" s="5"/>
      <c r="C22" s="6"/>
    </row>
    <row r="23" spans="1:6" x14ac:dyDescent="0.2">
      <c r="A23" s="4" t="s">
        <v>50</v>
      </c>
      <c r="B23" s="5"/>
      <c r="C23" s="6"/>
    </row>
    <row r="24" spans="1:6" x14ac:dyDescent="0.2">
      <c r="A24" s="4" t="s">
        <v>51</v>
      </c>
      <c r="B24" s="5"/>
      <c r="C24" s="6"/>
    </row>
    <row r="25" spans="1:6" x14ac:dyDescent="0.2">
      <c r="A25" s="4" t="s">
        <v>44</v>
      </c>
      <c r="B25" s="5"/>
      <c r="C25" s="6"/>
    </row>
    <row r="26" spans="1:6" x14ac:dyDescent="0.2">
      <c r="A26" s="15" t="s">
        <v>52</v>
      </c>
      <c r="B26" s="5"/>
      <c r="C26" s="6"/>
    </row>
    <row r="27" spans="1:6" x14ac:dyDescent="0.2">
      <c r="B27" s="5"/>
      <c r="C27" s="6"/>
    </row>
    <row r="28" spans="1:6" x14ac:dyDescent="0.2">
      <c r="A28" s="4" t="s">
        <v>45</v>
      </c>
      <c r="D28" s="8"/>
    </row>
    <row r="29" spans="1:6" s="8" customFormat="1" ht="15.75" x14ac:dyDescent="0.25">
      <c r="A29" s="12" t="s">
        <v>0</v>
      </c>
      <c r="B29" s="12" t="s">
        <v>2</v>
      </c>
      <c r="C29" s="12" t="s">
        <v>1</v>
      </c>
      <c r="D29" s="13" t="s">
        <v>46</v>
      </c>
      <c r="E29" s="13" t="s">
        <v>47</v>
      </c>
      <c r="F29" s="18" t="s">
        <v>48</v>
      </c>
    </row>
    <row r="30" spans="1:6" s="8" customFormat="1" ht="90" x14ac:dyDescent="0.2">
      <c r="A30" s="19" t="s">
        <v>7</v>
      </c>
      <c r="B30" s="19" t="s">
        <v>8</v>
      </c>
      <c r="C30" s="19">
        <v>1</v>
      </c>
      <c r="D30" s="19" t="s">
        <v>9</v>
      </c>
      <c r="E30" s="19" t="s">
        <v>6</v>
      </c>
      <c r="F30" s="17" t="str">
        <f>LOOKUP(B30, [1]Sheet1!$A$2:$A$55, [1]Sheet1!$C$2:$C$55)</f>
        <v>2019</v>
      </c>
    </row>
    <row r="31" spans="1:6" s="8" customFormat="1" ht="120" x14ac:dyDescent="0.2">
      <c r="A31" s="19" t="s">
        <v>3</v>
      </c>
      <c r="B31" s="19" t="s">
        <v>4</v>
      </c>
      <c r="C31" s="19">
        <v>4</v>
      </c>
      <c r="D31" s="19" t="s">
        <v>5</v>
      </c>
      <c r="E31" s="19" t="s">
        <v>6</v>
      </c>
      <c r="F31" s="17" t="str">
        <f>LOOKUP(B31, [1]Sheet1!$A$2:$A$55, [1]Sheet1!$C$2:$C$55)</f>
        <v>2020</v>
      </c>
    </row>
    <row r="32" spans="1:6" ht="45" x14ac:dyDescent="0.2">
      <c r="A32" s="19" t="s">
        <v>10</v>
      </c>
      <c r="B32" s="19" t="s">
        <v>11</v>
      </c>
      <c r="C32" s="19">
        <v>1</v>
      </c>
      <c r="D32" s="19" t="s">
        <v>12</v>
      </c>
      <c r="E32" s="19" t="s">
        <v>13</v>
      </c>
      <c r="F32" s="17" t="str">
        <f>LOOKUP(B32, [1]Sheet1!$A$2:$A$55, [1]Sheet1!$C$2:$C$55)</f>
        <v>2019</v>
      </c>
    </row>
    <row r="33" spans="1:6" ht="60" x14ac:dyDescent="0.2">
      <c r="A33" s="19" t="s">
        <v>14</v>
      </c>
      <c r="B33" s="19" t="s">
        <v>15</v>
      </c>
      <c r="C33" s="19">
        <v>1</v>
      </c>
      <c r="D33" s="19" t="s">
        <v>16</v>
      </c>
      <c r="E33" s="19" t="s">
        <v>6</v>
      </c>
      <c r="F33" s="17" t="str">
        <f>LOOKUP(B33, [1]Sheet1!$A$2:$A$55, [1]Sheet1!$C$2:$C$55)</f>
        <v>2019</v>
      </c>
    </row>
    <row r="34" spans="1:6" x14ac:dyDescent="0.2">
      <c r="A34" s="19" t="s">
        <v>17</v>
      </c>
      <c r="B34" s="19" t="s">
        <v>18</v>
      </c>
      <c r="C34" s="19">
        <v>4</v>
      </c>
      <c r="D34" s="19" t="s">
        <v>19</v>
      </c>
      <c r="E34" s="19" t="s">
        <v>6</v>
      </c>
      <c r="F34" s="17" t="str">
        <f>LOOKUP(B34, [1]Sheet1!$A$2:$A$55, [1]Sheet1!$C$2:$C$55)</f>
        <v>2019</v>
      </c>
    </row>
    <row r="35" spans="1:6" ht="90" x14ac:dyDescent="0.2">
      <c r="A35" s="19" t="s">
        <v>20</v>
      </c>
      <c r="B35" s="19" t="s">
        <v>21</v>
      </c>
      <c r="C35" s="19">
        <v>9</v>
      </c>
      <c r="D35" s="19" t="s">
        <v>19</v>
      </c>
      <c r="E35" s="19" t="s">
        <v>6</v>
      </c>
      <c r="F35" s="17" t="str">
        <f>LOOKUP(B35, [1]Sheet1!$A$2:$A$55, [1]Sheet1!$C$2:$C$55)</f>
        <v>2018</v>
      </c>
    </row>
    <row r="36" spans="1:6" ht="30" x14ac:dyDescent="0.2">
      <c r="A36" s="19" t="s">
        <v>27</v>
      </c>
      <c r="B36" s="19" t="s">
        <v>28</v>
      </c>
      <c r="C36" s="19">
        <v>1</v>
      </c>
      <c r="D36" s="19" t="s">
        <v>29</v>
      </c>
      <c r="E36" s="19" t="s">
        <v>6</v>
      </c>
      <c r="F36" s="17" t="str">
        <f>LOOKUP(B36, [1]Sheet1!$A$2:$A$55, [1]Sheet1!$C$2:$C$55)</f>
        <v>2017</v>
      </c>
    </row>
    <row r="37" spans="1:6" ht="45" x14ac:dyDescent="0.2">
      <c r="A37" s="19" t="s">
        <v>22</v>
      </c>
      <c r="B37" s="19" t="s">
        <v>23</v>
      </c>
      <c r="C37" s="19">
        <v>8</v>
      </c>
      <c r="D37" s="19" t="s">
        <v>24</v>
      </c>
      <c r="E37" s="19" t="s">
        <v>6</v>
      </c>
      <c r="F37" s="17" t="str">
        <f>LOOKUP(B37, [1]Sheet1!$A$2:$A$55, [1]Sheet1!$C$2:$C$55)</f>
        <v>2018</v>
      </c>
    </row>
    <row r="38" spans="1:6" ht="45" x14ac:dyDescent="0.2">
      <c r="A38" s="19" t="s">
        <v>25</v>
      </c>
      <c r="B38" s="19" t="s">
        <v>26</v>
      </c>
      <c r="C38" s="19">
        <v>2</v>
      </c>
      <c r="D38" s="19" t="s">
        <v>12</v>
      </c>
      <c r="E38" s="19" t="s">
        <v>6</v>
      </c>
      <c r="F38" s="17" t="str">
        <f>LOOKUP(B38, [1]Sheet1!$A$2:$A$55, [1]Sheet1!$C$2:$C$55)</f>
        <v>2017</v>
      </c>
    </row>
  </sheetData>
  <autoFilter ref="A29:F29"/>
  <sortState ref="A30:F38">
    <sortCondition ref="B30:B38"/>
    <sortCondition ref="C30:C38"/>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dcterms:created xsi:type="dcterms:W3CDTF">2022-11-21T09:26:31Z</dcterms:created>
  <dcterms:modified xsi:type="dcterms:W3CDTF">2023-03-03T12:55:03Z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