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2000"/>
  </bookViews>
  <sheets>
    <sheet name="Sheet1" sheetId="1" r:id="rId1"/>
    <sheet name="Sheet2"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4" i="2" l="1"/>
  <c r="C3" i="2"/>
  <c r="C2" i="2"/>
  <c r="C17" i="1"/>
</calcChain>
</file>

<file path=xl/sharedStrings.xml><?xml version="1.0" encoding="utf-8"?>
<sst xmlns="http://schemas.openxmlformats.org/spreadsheetml/2006/main" count="146" uniqueCount="92">
  <si>
    <t>Priority</t>
  </si>
  <si>
    <t>Rank</t>
  </si>
  <si>
    <t>PSP</t>
  </si>
  <si>
    <t>How does occupational therapy make a difference and have impact on everyday lives?</t>
  </si>
  <si>
    <t>Reproductive health and childbirth</t>
  </si>
  <si>
    <t>Mental health</t>
  </si>
  <si>
    <t>N/A</t>
  </si>
  <si>
    <t>What is the role of occupational therapy in supporting self-management? (e.g. helping people with illness to manage their health on a day-to-day basis)</t>
  </si>
  <si>
    <t>Occupational Therapy</t>
  </si>
  <si>
    <t>Generic health relevance</t>
  </si>
  <si>
    <t>Which treatments have the biggest impact on the quality of life of people with advanced heart failure?</t>
  </si>
  <si>
    <t>Advanced Heart Failure</t>
  </si>
  <si>
    <t>Cardiovascular</t>
  </si>
  <si>
    <t>What is the most effective way to use diuretics in advanced heart failure, with respect to, fluid overload, kidney function, survival &amp; quality of life?</t>
  </si>
  <si>
    <t>Renal and Urogenital</t>
  </si>
  <si>
    <t>How can the severity of DCM be evaluated? What assessment tools can be used to evaluate functional impairment, disability and quality of life in patients with DCM? What instruments, tools or methods can be used or developed to monitor DCM patients for disease progression or improvement either before or after surgical treatment? Is there a role for smart-technology?</t>
  </si>
  <si>
    <t>Degenerative Cervical Myelopathy</t>
  </si>
  <si>
    <t>Neurological</t>
  </si>
  <si>
    <t>Can novel therapies, including stem-cell, gene, pharmacological and neuroprotective therapies, be identified to improve the health and wellbeing of people living with DCM and slow down disease progression?</t>
  </si>
  <si>
    <t xml:space="preserve">What are the most important outcomes after an upper limb fracture in people over 50 including physical, psychological and financial effects? (e.g. time for the bone to heal / return to normal activities / time to achieve a good recovery / cosmetic appearance) </t>
  </si>
  <si>
    <t>Broken Bones of the Upper Limb in People over 50 (Fractures of the Shoulder, Arm or Wrist)</t>
  </si>
  <si>
    <t>Injuries and Accidents</t>
  </si>
  <si>
    <t>How does poor foot health impact on people's lives (including work, leisure and social activities)?</t>
  </si>
  <si>
    <t>Foot Health</t>
  </si>
  <si>
    <t>Musculoskeletal</t>
  </si>
  <si>
    <t>Generic Health Relevance</t>
  </si>
  <si>
    <t>How does a patient’s quality of life (QOL) change (e.g. disability-free survival) following heart surgery and what factors are associated with this?</t>
  </si>
  <si>
    <t>Heart Surgery</t>
  </si>
  <si>
    <t>How does hyperhidrosis affect quality of life?</t>
  </si>
  <si>
    <t>Hyperhidrosis</t>
  </si>
  <si>
    <t>Skin</t>
  </si>
  <si>
    <t>What specific lifestyle changes (e.g. diet, exercise and stress reduction) help with recovery from treatment, restore health and improve quality of life?</t>
  </si>
  <si>
    <t xml:space="preserve">Living With and Beyond Cancer </t>
  </si>
  <si>
    <t>Cancer and neoplasms</t>
  </si>
  <si>
    <t>What is the impact on quality of life?  [Quality of life includes effect of day to day living, psychological health and sexual relationships.  This includes how psychological or social support can be best used to help people with lichen sclerosus.]</t>
  </si>
  <si>
    <t>Lichen Sclerosus</t>
  </si>
  <si>
    <t>How is quality of life affected by rare anaemia and its treatment? How could this be improved for patients?</t>
  </si>
  <si>
    <t>Rare Inherited Anaemias</t>
  </si>
  <si>
    <t>Blood</t>
  </si>
  <si>
    <t>What factors indicate that a person with a rare inherited anaemia needs a transfusion, and what is the best regime to maintain safety and quality of life?</t>
  </si>
  <si>
    <t>How can the recognition and management of frailty be improved in older people with multiple conditions? Would this lead to an increase in perceived quality of life?</t>
  </si>
  <si>
    <t>Multiple Conditions in Later Life</t>
  </si>
  <si>
    <t>How can independent living be most effectively and acceptably enabled in older people with multiple conditions in the UK?</t>
  </si>
  <si>
    <t>How is quality of life affected by scoliosis and its treatment? How can we measure this in ways that are meaningful to patients?</t>
  </si>
  <si>
    <t>Scoliosis</t>
  </si>
  <si>
    <t>How might a pessary affect sexual activity?</t>
  </si>
  <si>
    <t>Pessary use for Prolapse</t>
  </si>
  <si>
    <t>What are the effective ways of simplifying the treatment burden of people with Cystic Fibrosis?</t>
  </si>
  <si>
    <t>Cystic Fibrosis</t>
  </si>
  <si>
    <t>Congenital disorders</t>
  </si>
  <si>
    <t>Which environments/supports are most appropriate in terms of achieving the best education/ life/ social skills outcomes in autistic people?</t>
  </si>
  <si>
    <t>Autism</t>
  </si>
  <si>
    <t>What impact is the Care Act having on (a) adult social work practice and (b) the outcomes for people using services and their carers, particularly their well-being and safety?</t>
  </si>
  <si>
    <t>Adult Social Work</t>
  </si>
  <si>
    <t>How can parents, carers, brothers and sisters and extended families of children and young people with learning difficulties, be best supported to achieve their best quality of life before, during and after the diagnosis or identification in home, school and community contexts?</t>
  </si>
  <si>
    <t>Learning Difficulties</t>
  </si>
  <si>
    <t>Which strategies are effective in helping children and young people with learning difficulties live independent lives, including during times of transitions? </t>
  </si>
  <si>
    <t>%</t>
  </si>
  <si>
    <t>UK priorities (2016-2020) underpinning theme</t>
  </si>
  <si>
    <t>UK PSPs (2016-2020) underpinning theme</t>
  </si>
  <si>
    <t>PSP HRCS Health Categories</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</si>
  <si>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</si>
  <si>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</si>
  <si>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</si>
  <si>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</si>
  <si>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</si>
  <si>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</si>
  <si>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</si>
  <si>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</si>
  <si>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</si>
  <si>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</si>
  <si>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</si>
  <si>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</si>
  <si>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Theme: General quality of life</t>
  </si>
  <si>
    <t>The priorities are listed in alphabetical order of PSP, then Rank 1-10. You can re-sort or filter them by clicking on the down-facing arrows within the column headings.</t>
  </si>
  <si>
    <t>(We acknowledge that some Health Category classifications are contentious, for example "Autism" and "Learning Difficulties" appearing under Mental Health.)</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</si>
  <si>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</si>
  <si>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</si>
  <si>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 </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</si>
  <si>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</si>
  <si>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</si>
  <si>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t>The table below shows the list of priorities underpinning this theme (i.e. priorities in which this theme appeared) in our sample, exactly as worded by the PSPs, along with the following information:</t>
  </si>
  <si>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</si>
  <si>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</si>
  <si>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</si>
  <si>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2018</t>
  </si>
  <si>
    <t>2020</t>
  </si>
  <si>
    <t>2019</t>
  </si>
  <si>
    <t>2017</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</si>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</sst>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2" x14ac:knownFonts="1">
    <font>
      <sz val="11"/>
      <color theme="1"/>
      <name val="Calibri"/>
      <family val="2"/>
      <scheme val="minor"/>
    </font>
    <font>
      <b/>
      <sz val="11"/>
      <color theme="0"/>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3">
    <xf numFmtId="0" fontId="0" fillId="0" borderId="0" xfId="0"/>
    <xf numFmtId="0" fontId="0" fillId="0" borderId="0" xfId="0" applyBorder="1"/>
    <xf numFmtId="164" fontId="0" fillId="0" borderId="0" xfId="0" applyNumberFormat="1" applyBorder="1" applyAlignment="1"/>
    <xf numFmtId="0" fontId="1" fillId="2" borderId="0" xfId="0" applyFont="1" applyFill="1" applyBorder="1"/>
    <xf numFmtId="0" fontId="1" fillId="2" borderId="0" xfId="0" applyFont="1" applyFill="1" applyBorder="1" applyAlignment="1">
      <alignment horizontal="right"/>
    </xf>
    <xf numFmtId="0" fontId="2" fillId="0" borderId="0" xfId="0" applyFont="1" applyFill="1" applyBorder="1" applyAlignment="1">
      <alignment horizontal="left" vertical="top" readingOrder="1"/>
    </xf>
    <xf numFmtId="0" fontId="3" fillId="0" borderId="0" xfId="0" applyFont="1"/>
    <xf numFmtId="0" fontId="4" fillId="0" borderId="0" xfId="0" applyFont="1" applyFill="1" applyBorder="1" applyAlignment="1">
      <alignment horizontal="left" vertical="top" readingOrder="1"/>
    </xf>
    <xf numFmtId="0" fontId="3" fillId="0" borderId="0" xfId="0" applyFont="1" applyFill="1"/>
    <xf numFmtId="165" fontId="3" fillId="0" borderId="0" xfId="0" applyNumberFormat="1" applyFont="1" applyBorder="1"/>
    <xf numFmtId="164" fontId="3" fillId="0" borderId="0" xfId="0" applyNumberFormat="1" applyFont="1" applyBorder="1" applyAlignment="1"/>
    <xf numFmtId="0" fontId="3" fillId="0" borderId="0" xfId="0" applyFont="1" applyBorder="1"/>
    <xf numFmtId="0" fontId="5" fillId="0" borderId="3" xfId="0" applyFont="1" applyBorder="1" applyAlignment="1">
      <alignment horizontal="left" vertical="top" wrapText="1"/>
    </xf>
    <xf numFmtId="0" fontId="5" fillId="0" borderId="5" xfId="0" applyFont="1" applyBorder="1" applyAlignment="1">
      <alignment horizontal="left" vertical="top" wrapText="1"/>
    </xf>
    <xf numFmtId="0" fontId="6" fillId="2" borderId="1" xfId="0" applyFont="1" applyFill="1" applyBorder="1"/>
    <xf numFmtId="0" fontId="6" fillId="2" borderId="1" xfId="0" applyFont="1" applyFill="1" applyBorder="1" applyAlignment="1">
      <alignment horizontal="right"/>
    </xf>
    <xf numFmtId="0" fontId="7" fillId="0" borderId="0" xfId="0" applyFont="1" applyFill="1" applyBorder="1"/>
    <xf numFmtId="165" fontId="7" fillId="0" borderId="0" xfId="0" applyNumberFormat="1" applyFont="1" applyBorder="1"/>
    <xf numFmtId="164" fontId="7" fillId="0" borderId="0" xfId="0" applyNumberFormat="1" applyFont="1" applyBorder="1" applyAlignment="1"/>
    <xf numFmtId="0" fontId="8" fillId="0" borderId="0" xfId="0" applyFont="1" applyFill="1" applyBorder="1"/>
    <xf numFmtId="0" fontId="7" fillId="3" borderId="1" xfId="0" applyFont="1" applyFill="1" applyBorder="1"/>
    <xf numFmtId="164" fontId="7" fillId="3" borderId="1" xfId="0" applyNumberFormat="1" applyFont="1" applyFill="1" applyBorder="1" applyAlignment="1"/>
    <xf numFmtId="0" fontId="3" fillId="3" borderId="2" xfId="0" applyFont="1" applyFill="1" applyBorder="1" applyAlignment="1">
      <alignment horizontal="left" vertical="top" wrapText="1"/>
    </xf>
    <xf numFmtId="0" fontId="3" fillId="3" borderId="1"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3" borderId="1" xfId="0" applyNumberFormat="1" applyFont="1" applyFill="1" applyBorder="1" applyAlignment="1">
      <alignment horizontal="left" vertical="top" wrapText="1"/>
    </xf>
    <xf numFmtId="0" fontId="3" fillId="3" borderId="5" xfId="0" applyNumberFormat="1" applyFont="1" applyFill="1" applyBorder="1" applyAlignment="1">
      <alignment horizontal="left" vertical="top" wrapText="1"/>
    </xf>
    <xf numFmtId="1" fontId="3" fillId="3" borderId="1" xfId="0" applyNumberFormat="1" applyFont="1" applyFill="1" applyBorder="1" applyAlignment="1">
      <alignment horizontal="left" vertical="top" wrapText="1"/>
    </xf>
    <xf numFmtId="1" fontId="3" fillId="3" borderId="6" xfId="0" applyNumberFormat="1" applyFont="1" applyFill="1" applyBorder="1" applyAlignment="1">
      <alignment horizontal="left" vertical="top" wrapText="1"/>
    </xf>
    <xf numFmtId="0" fontId="11" fillId="0" borderId="0" xfId="0" applyFont="1" applyFill="1" applyBorder="1" applyAlignment="1">
      <alignment horizontal="left" vertical="top" readingOrder="1"/>
    </xf>
    <xf numFmtId="0" fontId="2" fillId="0" borderId="0" xfId="0" applyFont="1" applyAlignment="1">
      <alignment horizontal="left" vertical="top" readingOrder="1"/>
    </xf>
    <xf numFmtId="0" fontId="4" fillId="0" borderId="0" xfId="0" applyFont="1" applyAlignment="1">
      <alignment horizontal="left" vertical="top" readingOrder="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3" name="Table3" displayName="Table3" ref="A29:F52" totalsRowShown="0" headerRowDxfId="10" dataDxfId="8" headerRowBorderDxfId="9" tableBorderDxfId="7" totalsRowBorderDxfId="6">
  <autoFilter ref="A29:F52"/>
  <sortState ref="A30:F52">
    <sortCondition ref="B28:B50"/>
    <sortCondition ref="C28:C50"/>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tabSelected="1" zoomScale="130" zoomScaleNormal="130" workbookViewId="0">
      <selection sqref="A1:B1"/>
    </sheetView>
  </sheetViews>
  <sheetFormatPr defaultRowHeight="14.25" x14ac:dyDescent="0.2"/>
  <cols>
    <col min="1" max="1" width="54.85546875" style="6" customWidth="1"/>
    <col min="2" max="2" width="21.7109375" style="6" customWidth="1"/>
    <col min="3" max="3" width="19.7109375" style="6" customWidth="1"/>
    <col min="4" max="4" width="21.28515625" style="6" customWidth="1"/>
    <col min="5" max="5" width="21.7109375" style="6" customWidth="1"/>
    <col min="6" max="6" width="9.42578125" style="6" customWidth="1"/>
    <col min="7" max="7" width="23.5703125" style="6" customWidth="1"/>
    <col min="8" max="16384" width="9.140625" style="6"/>
  </cols>
  <sheetData>
    <row r="1" spans="1:3" ht="15.75" x14ac:dyDescent="0.2">
      <c r="A1" s="30" t="s">
        <v>73</v>
      </c>
      <c r="B1" s="30"/>
      <c r="C1" s="5"/>
    </row>
    <row r="2" spans="1:3" ht="15.75" x14ac:dyDescent="0.2">
      <c r="A2" s="5"/>
      <c r="B2" s="5"/>
      <c r="C2" s="5"/>
    </row>
    <row r="3" spans="1:3" ht="15.75" x14ac:dyDescent="0.2">
      <c r="A3" s="31" t="s">
        <v>65</v>
      </c>
      <c r="B3" s="5"/>
      <c r="C3" s="5"/>
    </row>
    <row r="4" spans="1:3" s="8" customFormat="1" ht="15.75" x14ac:dyDescent="0.2">
      <c r="A4" s="32" t="s">
        <v>89</v>
      </c>
      <c r="B4" s="5"/>
      <c r="C4" s="5"/>
    </row>
    <row r="5" spans="1:3" s="8" customFormat="1" ht="15.75" x14ac:dyDescent="0.2">
      <c r="A5" s="32" t="s">
        <v>90</v>
      </c>
      <c r="B5" s="5"/>
      <c r="C5" s="5"/>
    </row>
    <row r="6" spans="1:3" s="8" customFormat="1" ht="15.75" x14ac:dyDescent="0.2">
      <c r="A6" s="32" t="s">
        <v>84</v>
      </c>
      <c r="B6" s="5"/>
      <c r="C6" s="5"/>
    </row>
    <row r="7" spans="1:3" ht="15.75" x14ac:dyDescent="0.2">
      <c r="A7" s="31"/>
      <c r="B7" s="5"/>
      <c r="C7" s="5"/>
    </row>
    <row r="8" spans="1:3" ht="15.75" x14ac:dyDescent="0.2">
      <c r="A8" s="31" t="s">
        <v>68</v>
      </c>
      <c r="B8" s="5"/>
      <c r="C8" s="5"/>
    </row>
    <row r="9" spans="1:3" ht="15.75" x14ac:dyDescent="0.2">
      <c r="A9" s="32" t="s">
        <v>91</v>
      </c>
      <c r="B9" s="5"/>
      <c r="C9" s="5"/>
    </row>
    <row r="10" spans="1:3" ht="15.75" x14ac:dyDescent="0.2">
      <c r="A10" s="32" t="s">
        <v>83</v>
      </c>
      <c r="B10" s="5"/>
      <c r="C10" s="5"/>
    </row>
    <row r="11" spans="1:3" ht="15.75" x14ac:dyDescent="0.2">
      <c r="A11" s="32" t="s">
        <v>82</v>
      </c>
      <c r="B11" s="5"/>
      <c r="C11" s="5"/>
    </row>
    <row r="12" spans="1:3" ht="15.75" x14ac:dyDescent="0.2">
      <c r="A12" s="32" t="s">
        <v>66</v>
      </c>
      <c r="B12" s="5"/>
      <c r="C12" s="5"/>
    </row>
    <row r="13" spans="1:3" ht="15.75" x14ac:dyDescent="0.2">
      <c r="A13" s="7"/>
      <c r="B13" s="5"/>
      <c r="C13" s="5"/>
    </row>
    <row r="14" spans="1:3" s="8" customFormat="1" ht="15.75" x14ac:dyDescent="0.25">
      <c r="A14" s="14"/>
      <c r="B14" s="15" t="s">
        <v>61</v>
      </c>
      <c r="C14" s="15" t="s">
        <v>72</v>
      </c>
    </row>
    <row r="15" spans="1:3" ht="15" x14ac:dyDescent="0.2">
      <c r="A15" s="20" t="s">
        <v>63</v>
      </c>
      <c r="B15" s="20">
        <v>23</v>
      </c>
      <c r="C15" s="21">
        <f>B15/515</f>
        <v>4.4660194174757278E-2</v>
      </c>
    </row>
    <row r="16" spans="1:3" ht="15" x14ac:dyDescent="0.2">
      <c r="A16" s="20" t="s">
        <v>64</v>
      </c>
      <c r="B16" s="20">
        <v>18</v>
      </c>
      <c r="C16" s="21">
        <f>B16/51</f>
        <v>0.35294117647058826</v>
      </c>
    </row>
    <row r="17" spans="1:6" ht="15" x14ac:dyDescent="0.2">
      <c r="A17" s="20" t="s">
        <v>67</v>
      </c>
      <c r="B17" s="20">
        <v>12</v>
      </c>
      <c r="C17" s="21">
        <f>B17/21</f>
        <v>0.5714285714285714</v>
      </c>
    </row>
    <row r="18" spans="1:6" ht="15" x14ac:dyDescent="0.2">
      <c r="A18" s="16"/>
      <c r="B18" s="17"/>
      <c r="C18" s="18"/>
    </row>
    <row r="19" spans="1:6" ht="15.75" x14ac:dyDescent="0.25">
      <c r="A19" s="19" t="s">
        <v>69</v>
      </c>
      <c r="B19" s="9"/>
      <c r="C19" s="10"/>
    </row>
    <row r="20" spans="1:6" ht="15" x14ac:dyDescent="0.2">
      <c r="A20" s="16" t="s">
        <v>81</v>
      </c>
      <c r="B20" s="9"/>
      <c r="C20" s="10"/>
    </row>
    <row r="21" spans="1:6" ht="15" x14ac:dyDescent="0.2">
      <c r="A21" s="16" t="s">
        <v>76</v>
      </c>
      <c r="B21" s="9"/>
      <c r="C21" s="10"/>
    </row>
    <row r="22" spans="1:6" ht="15" x14ac:dyDescent="0.2">
      <c r="A22" s="16" t="s">
        <v>77</v>
      </c>
      <c r="B22" s="9"/>
      <c r="C22" s="10"/>
    </row>
    <row r="23" spans="1:6" ht="15" x14ac:dyDescent="0.2">
      <c r="A23" s="16" t="s">
        <v>78</v>
      </c>
      <c r="B23" s="9"/>
      <c r="C23" s="10"/>
    </row>
    <row r="24" spans="1:6" ht="15" x14ac:dyDescent="0.2">
      <c r="A24" s="16" t="s">
        <v>79</v>
      </c>
      <c r="B24" s="9"/>
      <c r="C24" s="10"/>
    </row>
    <row r="25" spans="1:6" ht="15" x14ac:dyDescent="0.2">
      <c r="A25" s="16" t="s">
        <v>75</v>
      </c>
      <c r="B25" s="9"/>
      <c r="C25" s="10"/>
    </row>
    <row r="26" spans="1:6" ht="15" x14ac:dyDescent="0.2">
      <c r="A26" s="16" t="s">
        <v>80</v>
      </c>
      <c r="B26" s="9"/>
      <c r="C26" s="10"/>
    </row>
    <row r="27" spans="1:6" x14ac:dyDescent="0.2">
      <c r="B27" s="9"/>
      <c r="C27" s="10"/>
    </row>
    <row r="28" spans="1:6" ht="15" x14ac:dyDescent="0.2">
      <c r="A28" s="16" t="s">
        <v>74</v>
      </c>
      <c r="D28" s="11"/>
    </row>
    <row r="29" spans="1:6" ht="15" x14ac:dyDescent="0.2">
      <c r="A29" s="12" t="s">
        <v>0</v>
      </c>
      <c r="B29" s="13" t="s">
        <v>2</v>
      </c>
      <c r="C29" s="13" t="s">
        <v>1</v>
      </c>
      <c r="D29" s="13" t="s">
        <v>70</v>
      </c>
      <c r="E29" s="13" t="s">
        <v>71</v>
      </c>
      <c r="F29" s="13" t="s">
        <v>62</v>
      </c>
    </row>
    <row r="30" spans="1:6" ht="57" x14ac:dyDescent="0.2">
      <c r="A30" s="22" t="s">
        <v>52</v>
      </c>
      <c r="B30" s="23" t="s">
        <v>53</v>
      </c>
      <c r="C30" s="23">
        <v>2</v>
      </c>
      <c r="D30" s="23" t="s">
        <v>9</v>
      </c>
      <c r="E30" s="23" t="s">
        <v>6</v>
      </c>
      <c r="F30" s="27">
        <v>2018</v>
      </c>
    </row>
    <row r="31" spans="1:6" ht="28.5" x14ac:dyDescent="0.2">
      <c r="A31" s="22" t="s">
        <v>10</v>
      </c>
      <c r="B31" s="23" t="s">
        <v>11</v>
      </c>
      <c r="C31" s="23">
        <v>1</v>
      </c>
      <c r="D31" s="23" t="s">
        <v>12</v>
      </c>
      <c r="E31" s="23" t="s">
        <v>6</v>
      </c>
      <c r="F31" s="26">
        <v>2020</v>
      </c>
    </row>
    <row r="32" spans="1:6" ht="42.75" x14ac:dyDescent="0.2">
      <c r="A32" s="22" t="s">
        <v>13</v>
      </c>
      <c r="B32" s="23" t="s">
        <v>11</v>
      </c>
      <c r="C32" s="23">
        <v>8</v>
      </c>
      <c r="D32" s="23" t="s">
        <v>12</v>
      </c>
      <c r="E32" s="23" t="s">
        <v>6</v>
      </c>
      <c r="F32" s="28" t="s">
        <v>86</v>
      </c>
    </row>
    <row r="33" spans="1:6" ht="42.75" x14ac:dyDescent="0.2">
      <c r="A33" s="22" t="s">
        <v>50</v>
      </c>
      <c r="B33" s="23" t="s">
        <v>51</v>
      </c>
      <c r="C33" s="23">
        <v>5</v>
      </c>
      <c r="D33" s="23" t="s">
        <v>5</v>
      </c>
      <c r="E33" s="23" t="s">
        <v>6</v>
      </c>
      <c r="F33" s="26">
        <v>2016</v>
      </c>
    </row>
    <row r="34" spans="1:6" ht="71.25" x14ac:dyDescent="0.2">
      <c r="A34" s="22" t="s">
        <v>19</v>
      </c>
      <c r="B34" s="23" t="s">
        <v>20</v>
      </c>
      <c r="C34" s="23">
        <v>1</v>
      </c>
      <c r="D34" s="23" t="s">
        <v>21</v>
      </c>
      <c r="E34" s="23" t="s">
        <v>6</v>
      </c>
      <c r="F34" s="26">
        <v>2019</v>
      </c>
    </row>
    <row r="35" spans="1:6" ht="28.5" x14ac:dyDescent="0.2">
      <c r="A35" s="22" t="s">
        <v>47</v>
      </c>
      <c r="B35" s="23" t="s">
        <v>48</v>
      </c>
      <c r="C35" s="23">
        <v>1</v>
      </c>
      <c r="D35" s="23" t="s">
        <v>49</v>
      </c>
      <c r="E35" s="23" t="s">
        <v>6</v>
      </c>
      <c r="F35" s="28" t="s">
        <v>88</v>
      </c>
    </row>
    <row r="36" spans="1:6" ht="99.75" x14ac:dyDescent="0.2">
      <c r="A36" s="22" t="s">
        <v>15</v>
      </c>
      <c r="B36" s="23" t="s">
        <v>16</v>
      </c>
      <c r="C36" s="23">
        <v>4</v>
      </c>
      <c r="D36" s="23" t="s">
        <v>17</v>
      </c>
      <c r="E36" s="23" t="s">
        <v>6</v>
      </c>
      <c r="F36" s="28" t="s">
        <v>86</v>
      </c>
    </row>
    <row r="37" spans="1:6" ht="57" x14ac:dyDescent="0.2">
      <c r="A37" s="22" t="s">
        <v>18</v>
      </c>
      <c r="B37" s="23" t="s">
        <v>16</v>
      </c>
      <c r="C37" s="23">
        <v>7</v>
      </c>
      <c r="D37" s="23" t="s">
        <v>17</v>
      </c>
      <c r="E37" s="23" t="s">
        <v>6</v>
      </c>
      <c r="F37" s="28" t="s">
        <v>86</v>
      </c>
    </row>
    <row r="38" spans="1:6" ht="28.5" x14ac:dyDescent="0.2">
      <c r="A38" s="22" t="s">
        <v>22</v>
      </c>
      <c r="B38" s="23" t="s">
        <v>23</v>
      </c>
      <c r="C38" s="23">
        <v>1</v>
      </c>
      <c r="D38" s="23" t="s">
        <v>24</v>
      </c>
      <c r="E38" s="23" t="s">
        <v>25</v>
      </c>
      <c r="F38" s="28" t="s">
        <v>87</v>
      </c>
    </row>
    <row r="39" spans="1:6" ht="42.75" x14ac:dyDescent="0.2">
      <c r="A39" s="22" t="s">
        <v>26</v>
      </c>
      <c r="B39" s="23" t="s">
        <v>27</v>
      </c>
      <c r="C39" s="23">
        <v>1</v>
      </c>
      <c r="D39" s="23" t="s">
        <v>12</v>
      </c>
      <c r="E39" s="23" t="s">
        <v>6</v>
      </c>
      <c r="F39" s="28" t="s">
        <v>87</v>
      </c>
    </row>
    <row r="40" spans="1:6" x14ac:dyDescent="0.2">
      <c r="A40" s="22" t="s">
        <v>28</v>
      </c>
      <c r="B40" s="23" t="s">
        <v>29</v>
      </c>
      <c r="C40" s="23">
        <v>4</v>
      </c>
      <c r="D40" s="23" t="s">
        <v>30</v>
      </c>
      <c r="E40" s="23" t="s">
        <v>6</v>
      </c>
      <c r="F40" s="28" t="s">
        <v>87</v>
      </c>
    </row>
    <row r="41" spans="1:6" ht="85.5" x14ac:dyDescent="0.2">
      <c r="A41" s="22" t="s">
        <v>54</v>
      </c>
      <c r="B41" s="23" t="s">
        <v>55</v>
      </c>
      <c r="C41" s="23">
        <v>6</v>
      </c>
      <c r="D41" s="23" t="s">
        <v>5</v>
      </c>
      <c r="E41" s="23" t="s">
        <v>6</v>
      </c>
      <c r="F41" s="28" t="s">
        <v>85</v>
      </c>
    </row>
    <row r="42" spans="1:6" ht="42.75" x14ac:dyDescent="0.2">
      <c r="A42" s="22" t="s">
        <v>56</v>
      </c>
      <c r="B42" s="23" t="s">
        <v>55</v>
      </c>
      <c r="C42" s="23">
        <v>10</v>
      </c>
      <c r="D42" s="23" t="s">
        <v>5</v>
      </c>
      <c r="E42" s="23" t="s">
        <v>6</v>
      </c>
      <c r="F42" s="28" t="s">
        <v>85</v>
      </c>
    </row>
    <row r="43" spans="1:6" ht="71.25" x14ac:dyDescent="0.2">
      <c r="A43" s="22" t="s">
        <v>34</v>
      </c>
      <c r="B43" s="23" t="s">
        <v>35</v>
      </c>
      <c r="C43" s="23">
        <v>9</v>
      </c>
      <c r="D43" s="23" t="s">
        <v>30</v>
      </c>
      <c r="E43" s="23" t="s">
        <v>6</v>
      </c>
      <c r="F43" s="28" t="s">
        <v>85</v>
      </c>
    </row>
    <row r="44" spans="1:6" ht="42.75" x14ac:dyDescent="0.2">
      <c r="A44" s="22" t="s">
        <v>31</v>
      </c>
      <c r="B44" s="23" t="s">
        <v>32</v>
      </c>
      <c r="C44" s="23">
        <v>9</v>
      </c>
      <c r="D44" s="23" t="s">
        <v>33</v>
      </c>
      <c r="E44" s="23" t="s">
        <v>6</v>
      </c>
      <c r="F44" s="28" t="s">
        <v>85</v>
      </c>
    </row>
    <row r="45" spans="1:6" ht="42.75" x14ac:dyDescent="0.2">
      <c r="A45" s="22" t="s">
        <v>40</v>
      </c>
      <c r="B45" s="23" t="s">
        <v>41</v>
      </c>
      <c r="C45" s="23">
        <v>6</v>
      </c>
      <c r="D45" s="23" t="s">
        <v>9</v>
      </c>
      <c r="E45" s="23" t="s">
        <v>6</v>
      </c>
      <c r="F45" s="28" t="s">
        <v>85</v>
      </c>
    </row>
    <row r="46" spans="1:6" ht="42.75" x14ac:dyDescent="0.2">
      <c r="A46" s="22" t="s">
        <v>42</v>
      </c>
      <c r="B46" s="23" t="s">
        <v>41</v>
      </c>
      <c r="C46" s="23">
        <v>9</v>
      </c>
      <c r="D46" s="23" t="s">
        <v>9</v>
      </c>
      <c r="E46" s="23" t="s">
        <v>6</v>
      </c>
      <c r="F46" s="28" t="s">
        <v>85</v>
      </c>
    </row>
    <row r="47" spans="1:6" ht="28.5" x14ac:dyDescent="0.2">
      <c r="A47" s="22" t="s">
        <v>3</v>
      </c>
      <c r="B47" s="23" t="s">
        <v>8</v>
      </c>
      <c r="C47" s="23">
        <v>4</v>
      </c>
      <c r="D47" s="23" t="s">
        <v>4</v>
      </c>
      <c r="E47" s="23" t="s">
        <v>5</v>
      </c>
      <c r="F47" s="28" t="s">
        <v>86</v>
      </c>
    </row>
    <row r="48" spans="1:6" ht="42.75" x14ac:dyDescent="0.2">
      <c r="A48" s="22" t="s">
        <v>7</v>
      </c>
      <c r="B48" s="23" t="s">
        <v>8</v>
      </c>
      <c r="C48" s="23">
        <v>7</v>
      </c>
      <c r="D48" s="23" t="s">
        <v>9</v>
      </c>
      <c r="E48" s="23" t="s">
        <v>6</v>
      </c>
      <c r="F48" s="28" t="s">
        <v>86</v>
      </c>
    </row>
    <row r="49" spans="1:6" ht="28.5" x14ac:dyDescent="0.2">
      <c r="A49" s="22" t="s">
        <v>45</v>
      </c>
      <c r="B49" s="23" t="s">
        <v>46</v>
      </c>
      <c r="C49" s="23">
        <v>1</v>
      </c>
      <c r="D49" s="23" t="s">
        <v>14</v>
      </c>
      <c r="E49" s="23" t="s">
        <v>6</v>
      </c>
      <c r="F49" s="28" t="s">
        <v>88</v>
      </c>
    </row>
    <row r="50" spans="1:6" ht="28.5" x14ac:dyDescent="0.2">
      <c r="A50" s="22" t="s">
        <v>36</v>
      </c>
      <c r="B50" s="23" t="s">
        <v>37</v>
      </c>
      <c r="C50" s="23">
        <v>8</v>
      </c>
      <c r="D50" s="23" t="s">
        <v>38</v>
      </c>
      <c r="E50" s="23" t="s">
        <v>6</v>
      </c>
      <c r="F50" s="28" t="s">
        <v>85</v>
      </c>
    </row>
    <row r="51" spans="1:6" ht="42.75" x14ac:dyDescent="0.2">
      <c r="A51" s="22" t="s">
        <v>39</v>
      </c>
      <c r="B51" s="23" t="s">
        <v>37</v>
      </c>
      <c r="C51" s="23">
        <v>9</v>
      </c>
      <c r="D51" s="23" t="s">
        <v>38</v>
      </c>
      <c r="E51" s="23" t="s">
        <v>6</v>
      </c>
      <c r="F51" s="28" t="s">
        <v>85</v>
      </c>
    </row>
    <row r="52" spans="1:6" ht="42.75" x14ac:dyDescent="0.2">
      <c r="A52" s="24" t="s">
        <v>43</v>
      </c>
      <c r="B52" s="25" t="s">
        <v>44</v>
      </c>
      <c r="C52" s="25">
        <v>2</v>
      </c>
      <c r="D52" s="25" t="s">
        <v>24</v>
      </c>
      <c r="E52" s="25" t="s">
        <v>6</v>
      </c>
      <c r="F52" s="29" t="s">
        <v>88</v>
      </c>
    </row>
  </sheetData>
  <mergeCells count="1">
    <mergeCell ref="A1:B1"/>
  </mergeCells>
  <pageMargins left="0.7" right="0.7" top="0.75" bottom="0.75" header="0.3" footer="0.3"/>
  <pageSetup paperSize="9"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sqref="A1:C4"/>
    </sheetView>
  </sheetViews>
  <sheetFormatPr defaultRowHeight="15" x14ac:dyDescent="0.25"/>
  <sheetData>
    <row r="1" spans="1:3" x14ac:dyDescent="0.25">
      <c r="A1" s="3"/>
      <c r="B1" s="4" t="s">
        <v>61</v>
      </c>
      <c r="C1" s="4" t="s">
        <v>57</v>
      </c>
    </row>
    <row r="2" spans="1:3" x14ac:dyDescent="0.25">
      <c r="A2" s="1" t="s">
        <v>58</v>
      </c>
      <c r="B2" s="1">
        <v>23</v>
      </c>
      <c r="C2" s="2">
        <f>B2/525</f>
        <v>4.3809523809523812E-2</v>
      </c>
    </row>
    <row r="3" spans="1:3" x14ac:dyDescent="0.25">
      <c r="A3" s="1" t="s">
        <v>59</v>
      </c>
      <c r="B3" s="1">
        <v>18</v>
      </c>
      <c r="C3" s="2">
        <f>B3/52</f>
        <v>0.34615384615384615</v>
      </c>
    </row>
    <row r="4" spans="1:3" x14ac:dyDescent="0.25">
      <c r="A4" s="1" t="s">
        <v>60</v>
      </c>
      <c r="B4" s="1">
        <v>12</v>
      </c>
      <c r="C4" s="2">
        <f>B4/21</f>
        <v>0.5714285714285714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2023-03-03T12:52:38Z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