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F31" i="1" l="1"/>
  <c r="F43" i="1"/>
  <c r="F32" i="1"/>
  <c r="F35" i="1"/>
  <c r="F36" i="1"/>
  <c r="F37" i="1"/>
  <c r="F42" i="1"/>
  <c r="F34" i="1"/>
  <c r="F40" i="1"/>
  <c r="F44" i="1"/>
  <c r="F41" i="1"/>
  <c r="F38" i="1"/>
  <c r="F30" i="1"/>
  <c r="F33" i="1"/>
  <c r="F39" i="1"/>
  <c r="C17" i="1"/>
</calcChain>
</file>

<file path=xl/sharedStrings.xml><?xml version="1.0" encoding="utf-8"?>
<sst xmlns="http://schemas.openxmlformats.org/spreadsheetml/2006/main" count="90" uniqueCount="70">
  <si>
    <t>Definitions</t>
  </si>
  <si>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</si>
  <si>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Overview table</t>
  </si>
  <si>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</si>
  <si>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</si>
  <si>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t>Priorities are members of a PSP, which in turn are members of a Health Category. So if a theme appeared in a particular priority, it also appeared in the corresponding PSP and Health Category.</t>
  </si>
  <si>
    <t>Number</t>
  </si>
  <si>
    <t>Proportion</t>
  </si>
  <si>
    <t>Priorities underpinning theme</t>
  </si>
  <si>
    <t>PSPs underpinning theme</t>
  </si>
  <si>
    <t>Health Categories underpinning theme</t>
  </si>
  <si>
    <t>Table of priorities underpinning theme</t>
  </si>
  <si>
    <t>The table below shows the list of priorities in which this theme appeared in our sample, exactly as worded by the PSPs, along with the following information:</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</si>
  <si>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</si>
  <si>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</si>
  <si>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</si>
  <si>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</si>
  <si>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</si>
  <si>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t>*We acknowledge that some Health Category classifications are contentious, for example "Autism" and "Learning Difficulties" appearing under Mental Health</t>
  </si>
  <si>
    <t>The priorities are listed in alphabetical order of PSP, then Rank 1-10. You can re-sort or filter them by clicking on the down-facing arrows within the column headings.</t>
  </si>
  <si>
    <t>Priority</t>
  </si>
  <si>
    <t>PSP</t>
  </si>
  <si>
    <t>Rank</t>
  </si>
  <si>
    <t>Health Category 1</t>
  </si>
  <si>
    <t>Health Category 2</t>
  </si>
  <si>
    <t>Year</t>
  </si>
  <si>
    <t>Theme: Understanding psychological &amp; emotional wellbeing</t>
  </si>
  <si>
    <t xml:space="preserve">What are the psychological impacts of mitochondrial disease? What are the best ways to provide psychological support for people with mitochondrial disease and their families? </t>
  </si>
  <si>
    <t>Mitochondrial Disease</t>
  </si>
  <si>
    <t>Metabolic and Endocrine</t>
  </si>
  <si>
    <t>N/A</t>
  </si>
  <si>
    <t>What are the long term physical and mental health consequences of pregnancy hypertension (including pre-eclampsia) for the woman, baby and family?</t>
  </si>
  <si>
    <t>Blood Pressure in Pregnancy</t>
  </si>
  <si>
    <t>Reproductive health and childbirth</t>
  </si>
  <si>
    <t>What is the psychological impact of a problematic knee replacement and what support do people need before, during and after revision knee surgery?</t>
  </si>
  <si>
    <t>Revision Knee Replacement</t>
  </si>
  <si>
    <t>Musculoskeletal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</si>
  <si>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</si>
  <si>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</si>
  <si>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</si>
  <si>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How effective are e-cigarettes for smoking cessation in patients with mental health problems? And what effect do they have on mental health?</t>
  </si>
  <si>
    <t>Electronic Cigarettes</t>
  </si>
  <si>
    <t>Generic health relevance</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</si>
  <si>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</si>
  <si>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</si>
  <si>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Cancer and neoplasms</t>
  </si>
  <si>
    <t>What methods can parents use to identify that a child or young person's mental health is deteriorating?</t>
  </si>
  <si>
    <t>Mental Health in Children and Young People</t>
  </si>
  <si>
    <t>Mental health</t>
  </si>
  <si>
    <t>What is the psychological impact of having a rare metabolic bone disorder and how can patients and their families best be supported?</t>
  </si>
  <si>
    <t>Rare Musculoskeletal Disease in Adulthood</t>
  </si>
  <si>
    <t>How do certain mental health conditions (e.g. depression) affect how people engage with technology?</t>
  </si>
  <si>
    <t>Digital Technology for Mental Health</t>
  </si>
  <si>
    <t>How do older people with multiple conditions perceive and manage their risk of falls? How can fear of falling be effectively addressed?</t>
  </si>
  <si>
    <t>Multiple Conditions in Later Life</t>
  </si>
  <si>
    <t>How are the psychological impacts (including on body image) of diagnosis and treatment best managed?</t>
  </si>
  <si>
    <t>Scoliosis</t>
  </si>
  <si>
    <t>Do pessaries have an effect on the psychological wellbeing of women?</t>
  </si>
  <si>
    <t>Pessary use for Prolapse</t>
  </si>
  <si>
    <t>Renal and Urogenital</t>
  </si>
  <si>
    <t>What are the emotional and mental health impacts of miscarriage in the short term and long term for the mother and the partner?</t>
  </si>
  <si>
    <t>Miscarriage</t>
  </si>
  <si>
    <t>Does the stigma associated with alcohol misuse affect the willingness of people with alcohol-related liver disease to ask for help?</t>
  </si>
  <si>
    <t>Alcohol-related liver disease</t>
  </si>
  <si>
    <t>Oral and Gastrointestinal</t>
  </si>
  <si>
    <t>What is the impact on a child of having a parent with depression and can a parent prevent their child from also developing depression?</t>
  </si>
  <si>
    <t>Depression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</si>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</sst>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u/>
      <sz val="12"/>
      <name val="Arial"/>
      <family val="2"/>
    </font>
    <font>
      <b/>
      <sz val="12"/>
      <name val="Arial"/>
      <family val="2"/>
    </font>
    <font>
      <sz val="11"/>
      <color theme="1"/>
      <name val="Arial"/>
      <family val="2"/>
    </font>
    <font>
      <sz val="12"/>
      <name val="Arial"/>
      <family val="2"/>
    </font>
    <font>
      <i/>
      <sz val="12"/>
      <color rgb="FFFF0000"/>
      <name val="Arial"/>
      <family val="2"/>
    </font>
    <font>
      <b/>
      <sz val="12"/>
      <color theme="0"/>
      <name val="Arial"/>
      <family val="2"/>
    </font>
    <font>
      <sz val="12"/>
      <color theme="1"/>
      <name val="Arial"/>
      <family val="2"/>
    </font>
    <font>
      <b/>
      <sz val="12"/>
      <color theme="1"/>
      <name val="Arial"/>
      <family val="2"/>
    </font>
    <font>
      <sz val="12"/>
      <color rgb="FFFF0000"/>
      <name val="Arial"/>
      <family val="2"/>
    </font>
    <font>
      <i/>
      <sz val="11"/>
      <color theme="1"/>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Fill="1" applyBorder="1" applyAlignment="1">
      <alignment horizontal="left" vertical="top" readingOrder="1"/>
    </xf>
    <xf numFmtId="0" fontId="3" fillId="0" borderId="0" xfId="0" applyFont="1"/>
    <xf numFmtId="0" fontId="4" fillId="0" borderId="0" xfId="0" applyFont="1" applyFill="1" applyBorder="1" applyAlignment="1">
      <alignment horizontal="left" vertical="top" readingOrder="1"/>
    </xf>
    <xf numFmtId="0" fontId="3" fillId="0" borderId="0" xfId="0" applyFont="1" applyFill="1"/>
    <xf numFmtId="0" fontId="6" fillId="2" borderId="1" xfId="0" applyFont="1" applyFill="1" applyBorder="1"/>
    <xf numFmtId="0" fontId="6" fillId="2" borderId="1" xfId="0" applyFont="1" applyFill="1" applyBorder="1" applyAlignment="1">
      <alignment horizontal="right"/>
    </xf>
    <xf numFmtId="0" fontId="7" fillId="3" borderId="1" xfId="0" applyFont="1" applyFill="1" applyBorder="1"/>
    <xf numFmtId="164" fontId="7" fillId="3" borderId="1" xfId="0" applyNumberFormat="1" applyFont="1" applyFill="1" applyBorder="1" applyAlignment="1"/>
    <xf numFmtId="0" fontId="7" fillId="0" borderId="0" xfId="0" applyFont="1" applyFill="1" applyBorder="1"/>
    <xf numFmtId="165" fontId="7" fillId="0" borderId="0" xfId="0" applyNumberFormat="1" applyFont="1" applyBorder="1"/>
    <xf numFmtId="164" fontId="7" fillId="0" borderId="0" xfId="0" applyNumberFormat="1" applyFont="1" applyBorder="1" applyAlignment="1"/>
    <xf numFmtId="0" fontId="8" fillId="0" borderId="0" xfId="0" applyFont="1" applyFill="1" applyBorder="1"/>
    <xf numFmtId="165" fontId="3" fillId="0" borderId="0" xfId="0" applyNumberFormat="1" applyFont="1" applyBorder="1"/>
    <xf numFmtId="164" fontId="3" fillId="0" borderId="0" xfId="0" applyNumberFormat="1" applyFont="1" applyBorder="1" applyAlignment="1"/>
    <xf numFmtId="0" fontId="10" fillId="0" borderId="0" xfId="0" applyFont="1" applyFill="1" applyBorder="1"/>
    <xf numFmtId="0" fontId="3" fillId="0" borderId="0" xfId="0" applyFont="1" applyBorder="1"/>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1" xfId="0" applyFont="1" applyFill="1" applyBorder="1" applyAlignment="1">
      <alignment horizontal="left" vertical="top" wrapText="1"/>
    </xf>
    <xf numFmtId="0" fontId="1" fillId="0" borderId="0" xfId="0" applyFont="1" applyFill="1" applyBorder="1" applyAlignment="1">
      <alignment horizontal="left" vertical="top" readingOrder="1"/>
    </xf>
    <xf numFmtId="0" fontId="2" fillId="0" borderId="0" xfId="0" applyFont="1" applyAlignment="1">
      <alignment horizontal="left" vertical="top" readingOrder="1"/>
    </xf>
    <xf numFmtId="0" fontId="4" fillId="0" borderId="0" xfId="0" applyFont="1" applyAlignment="1">
      <alignment horizontal="lef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rocker/Documents/JLA%20data%20project/Outputs/Interactive%20PDF/UK%20priorities%20for%20look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SPs"/>
    </sheetNames>
    <sheetDataSet>
      <sheetData sheetId="0">
        <row r="1">
          <cell r="A1" t="str">
            <v>PSP</v>
          </cell>
        </row>
        <row r="2">
          <cell r="A2" t="str">
            <v>Adult Social Work</v>
          </cell>
          <cell r="C2" t="str">
            <v>2018</v>
          </cell>
        </row>
        <row r="3">
          <cell r="A3" t="str">
            <v>Advanced Heart Failure</v>
          </cell>
          <cell r="C3" t="str">
            <v>2020</v>
          </cell>
        </row>
        <row r="4">
          <cell r="A4" t="str">
            <v>Alcohol-related liver disease</v>
          </cell>
          <cell r="C4" t="str">
            <v>2016</v>
          </cell>
        </row>
        <row r="5">
          <cell r="A5" t="str">
            <v>Autism</v>
          </cell>
          <cell r="C5" t="str">
            <v>2016</v>
          </cell>
        </row>
        <row r="6">
          <cell r="A6" t="str">
            <v>Bipolar</v>
          </cell>
          <cell r="C6" t="str">
            <v>2016</v>
          </cell>
        </row>
        <row r="7">
          <cell r="A7" t="str">
            <v>Bleeding Disorders</v>
          </cell>
          <cell r="C7" t="str">
            <v>2018</v>
          </cell>
        </row>
        <row r="8">
          <cell r="A8" t="str">
            <v>Blood Pressure in Pregnancy</v>
          </cell>
          <cell r="C8" t="str">
            <v>2020</v>
          </cell>
        </row>
        <row r="9">
          <cell r="A9" t="str">
            <v>Blood Transfusion and Blood Donation</v>
          </cell>
          <cell r="C9" t="str">
            <v>2018</v>
          </cell>
        </row>
        <row r="10">
          <cell r="A10" t="str">
            <v>Broken Bones in older people</v>
          </cell>
          <cell r="C10" t="str">
            <v>2018</v>
          </cell>
        </row>
        <row r="11">
          <cell r="A11" t="str">
            <v>Broken Bones of the Upper Limb in People over 50 (Fractures of the Shoulder, Arm or Wrist)</v>
          </cell>
          <cell r="C11" t="str">
            <v>2019</v>
          </cell>
        </row>
        <row r="12">
          <cell r="A12" t="str">
            <v>Cellulitis</v>
          </cell>
          <cell r="C12" t="str">
            <v>2017</v>
          </cell>
        </row>
        <row r="13">
          <cell r="A13" t="str">
            <v>Coeliac Disease</v>
          </cell>
          <cell r="C13" t="str">
            <v>2018</v>
          </cell>
        </row>
        <row r="14">
          <cell r="A14" t="str">
            <v xml:space="preserve">Common Conditions Affecting the Hand &amp; Wrist </v>
          </cell>
          <cell r="C14" t="str">
            <v>2017</v>
          </cell>
        </row>
        <row r="15">
          <cell r="A15" t="str">
            <v>Contraception</v>
          </cell>
          <cell r="C15" t="str">
            <v>2017</v>
          </cell>
        </row>
        <row r="16">
          <cell r="A16" t="str">
            <v>Cystic Fibrosis</v>
          </cell>
          <cell r="C16" t="str">
            <v>2017</v>
          </cell>
        </row>
        <row r="17">
          <cell r="A17" t="str">
            <v>Degenerative Cervical Myelopathy</v>
          </cell>
          <cell r="C17" t="str">
            <v>2020</v>
          </cell>
        </row>
        <row r="18">
          <cell r="A18" t="str">
            <v>Depression</v>
          </cell>
          <cell r="C18" t="str">
            <v>2016</v>
          </cell>
        </row>
        <row r="19">
          <cell r="A19" t="str">
            <v>Detecting Cancer Early</v>
          </cell>
          <cell r="C19" t="str">
            <v>2019</v>
          </cell>
        </row>
        <row r="20">
          <cell r="A20" t="str">
            <v>Diabetes &amp; Pregnancy</v>
          </cell>
          <cell r="C20" t="str">
            <v>2020</v>
          </cell>
        </row>
        <row r="21">
          <cell r="A21" t="str">
            <v>Diabetes (Type 2)</v>
          </cell>
          <cell r="C21" t="str">
            <v>2017</v>
          </cell>
        </row>
        <row r="22">
          <cell r="A22" t="str">
            <v>Digital Technology for Mental Health</v>
          </cell>
          <cell r="C22" t="str">
            <v>2018</v>
          </cell>
        </row>
        <row r="23">
          <cell r="A23" t="str">
            <v>Early Hip &amp; Knee Osteoarthritis: other priorities</v>
          </cell>
          <cell r="C23" t="str">
            <v>2016</v>
          </cell>
        </row>
        <row r="24">
          <cell r="A24" t="str">
            <v>Early Hip and Knee Osteoarthritis: non-surgical priorities</v>
          </cell>
          <cell r="C24" t="str">
            <v>2016</v>
          </cell>
        </row>
        <row r="25">
          <cell r="A25" t="str">
            <v>Early Hip and Knee Osteoarthritis: surgical priorities</v>
          </cell>
          <cell r="C25" t="str">
            <v>2016</v>
          </cell>
        </row>
        <row r="26">
          <cell r="A26" t="str">
            <v>Electronic Cigarettes</v>
          </cell>
          <cell r="C26" t="str">
            <v>2019</v>
          </cell>
        </row>
        <row r="27">
          <cell r="A27" t="str">
            <v>Emergency Medicine</v>
          </cell>
          <cell r="C27" t="str">
            <v>2017</v>
          </cell>
        </row>
        <row r="28">
          <cell r="A28" t="str">
            <v>Endometriosis</v>
          </cell>
          <cell r="C28" t="str">
            <v>2017</v>
          </cell>
        </row>
        <row r="29">
          <cell r="A29" t="str">
            <v>Foot Health</v>
          </cell>
          <cell r="C29" t="str">
            <v>2019</v>
          </cell>
        </row>
        <row r="30">
          <cell r="A30" t="str">
            <v>Heart Surgery</v>
          </cell>
          <cell r="C30" t="str">
            <v>2019</v>
          </cell>
        </row>
        <row r="31">
          <cell r="A31" t="str">
            <v>Hyperacusis</v>
          </cell>
          <cell r="C31" t="str">
            <v>2018</v>
          </cell>
        </row>
        <row r="32">
          <cell r="A32" t="str">
            <v>Hyperhidrosis</v>
          </cell>
          <cell r="C32" t="str">
            <v>2019</v>
          </cell>
        </row>
        <row r="33">
          <cell r="A33" t="str">
            <v>Idiopathic Intracranial Hypertension (IIH)</v>
          </cell>
          <cell r="C33" t="str">
            <v>2018</v>
          </cell>
        </row>
        <row r="34">
          <cell r="A34" t="str">
            <v>Kidney Transplant</v>
          </cell>
          <cell r="C34" t="str">
            <v>2016</v>
          </cell>
        </row>
        <row r="35">
          <cell r="A35" t="str">
            <v>Learning Difficulties</v>
          </cell>
          <cell r="C35" t="str">
            <v>2018</v>
          </cell>
        </row>
        <row r="36">
          <cell r="A36" t="str">
            <v>Lichen Sclerosus</v>
          </cell>
          <cell r="C36" t="str">
            <v>2018</v>
          </cell>
        </row>
        <row r="37">
          <cell r="A37" t="str">
            <v xml:space="preserve">Living With and Beyond Cancer </v>
          </cell>
          <cell r="C37" t="str">
            <v>2018</v>
          </cell>
        </row>
        <row r="38">
          <cell r="A38" t="str">
            <v>Mental Health in Children and Young People</v>
          </cell>
          <cell r="C38" t="str">
            <v>2018</v>
          </cell>
        </row>
        <row r="39">
          <cell r="A39" t="str">
            <v>Mesothelioma</v>
          </cell>
          <cell r="C39" t="str">
            <v>2014</v>
          </cell>
        </row>
        <row r="40">
          <cell r="A40" t="str">
            <v>Miscarriage</v>
          </cell>
          <cell r="C40" t="str">
            <v>2017</v>
          </cell>
        </row>
        <row r="41">
          <cell r="A41" t="str">
            <v>Mitochondrial Disease</v>
          </cell>
          <cell r="C41" t="str">
            <v>2020</v>
          </cell>
        </row>
        <row r="42">
          <cell r="A42" t="str">
            <v>Multiple Conditions in Later Life</v>
          </cell>
          <cell r="C42" t="str">
            <v>2018</v>
          </cell>
        </row>
        <row r="43">
          <cell r="A43" t="str">
            <v>Nutritional Screening and Malnutrition</v>
          </cell>
          <cell r="C43" t="str">
            <v>2019</v>
          </cell>
        </row>
        <row r="44">
          <cell r="A44" t="str">
            <v>Occupational Therapy</v>
          </cell>
          <cell r="C44" t="str">
            <v>2020</v>
          </cell>
        </row>
        <row r="45">
          <cell r="A45" t="str">
            <v xml:space="preserve">Oral and Dental Health </v>
          </cell>
          <cell r="C45" t="str">
            <v>2018</v>
          </cell>
        </row>
        <row r="46">
          <cell r="A46" t="str">
            <v>Paediatric Lower Limb Surgery</v>
          </cell>
          <cell r="C46" t="str">
            <v>2019</v>
          </cell>
        </row>
        <row r="47">
          <cell r="A47" t="str">
            <v>Patient Safety in Primary Care</v>
          </cell>
          <cell r="C47" t="str">
            <v>2017</v>
          </cell>
        </row>
        <row r="48">
          <cell r="A48" t="str">
            <v>Pessary use for Prolapse</v>
          </cell>
          <cell r="C48" t="str">
            <v>2017</v>
          </cell>
        </row>
        <row r="49">
          <cell r="A49" t="str">
            <v>Physiotherapy</v>
          </cell>
          <cell r="C49" t="str">
            <v>2018</v>
          </cell>
        </row>
        <row r="50">
          <cell r="A50" t="str">
            <v>Psoriasis</v>
          </cell>
          <cell r="C50" t="str">
            <v>2018</v>
          </cell>
        </row>
        <row r="51">
          <cell r="A51" t="str">
            <v>Rare Inherited Anaemias</v>
          </cell>
          <cell r="C51" t="str">
            <v>2018</v>
          </cell>
        </row>
        <row r="52">
          <cell r="A52" t="str">
            <v>Rare Musculoskeletal Disease in Adulthood</v>
          </cell>
          <cell r="C52" t="str">
            <v>2018</v>
          </cell>
        </row>
        <row r="53">
          <cell r="A53" t="str">
            <v>Revision Knee Replacement</v>
          </cell>
          <cell r="C53" t="str">
            <v>2020</v>
          </cell>
        </row>
        <row r="54">
          <cell r="A54" t="str">
            <v xml:space="preserve">Safe Care for Adults with Complex Health Needs </v>
          </cell>
          <cell r="C54" t="str">
            <v>2019</v>
          </cell>
        </row>
        <row r="55">
          <cell r="A55" t="str">
            <v>Scoliosis</v>
          </cell>
          <cell r="C55" t="str">
            <v>2017</v>
          </cell>
        </row>
      </sheetData>
      <sheetData sheetId="1"/>
    </sheetDataSet>
  </externalBook>
</externalLink>
</file>

<file path=xl/tables/table1.xml><?xml version="1.0" encoding="utf-8"?>
<table xmlns="http://schemas.openxmlformats.org/spreadsheetml/2006/main" id="1" name="Table3" displayName="Table3" ref="A29:F44" totalsRowShown="0" headerRowDxfId="10" dataDxfId="8" headerRowBorderDxfId="9" tableBorderDxfId="7" totalsRowBorderDxfId="6">
  <autoFilter ref="A29:F44"/>
  <sortState ref="A30:F44">
    <sortCondition ref="B30:B44"/>
    <sortCondition ref="C30:C44"/>
  </sortState>
  <tableColumns count="6">
    <tableColumn id="1" name="Priority" dataDxfId="5"/>
    <tableColumn id="2" name="PSP" dataDxfId="4"/>
    <tableColumn id="3" name="Rank" dataDxfId="3"/>
    <tableColumn id="4" name="Health Category 1" dataDxfId="2"/>
    <tableColumn id="5" name="Health Category 2" dataDxfId="1"/>
    <tableColumn id="6" name="Year" dataDxfId="0">
      <calculatedColumnFormula>LOOKUP(Table3[[#This Row],[PSP]], [1]Sheet1!$A$2:$A$55, [1]Sheet1!$C$2:$C$55)</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workbookViewId="0">
      <selection sqref="A1:B1"/>
    </sheetView>
  </sheetViews>
  <sheetFormatPr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23" t="s">
        <v>26</v>
      </c>
      <c r="B1" s="23"/>
      <c r="C1" s="1"/>
    </row>
    <row r="2" spans="1:3" ht="15.75" x14ac:dyDescent="0.2">
      <c r="A2" s="1"/>
      <c r="B2" s="1"/>
      <c r="C2" s="1"/>
    </row>
    <row r="3" spans="1:3" ht="15.75" x14ac:dyDescent="0.2">
      <c r="A3" s="24" t="s">
        <v>0</v>
      </c>
      <c r="B3" s="1"/>
      <c r="C3" s="1"/>
    </row>
    <row r="4" spans="1:3" s="4" customFormat="1" ht="15.75" x14ac:dyDescent="0.2">
      <c r="A4" s="25" t="s">
        <v>67</v>
      </c>
      <c r="B4" s="1"/>
      <c r="C4" s="1"/>
    </row>
    <row r="5" spans="1:3" s="4" customFormat="1" ht="15.75" x14ac:dyDescent="0.2">
      <c r="A5" s="25" t="s">
        <v>68</v>
      </c>
      <c r="B5" s="1"/>
      <c r="C5" s="1"/>
    </row>
    <row r="6" spans="1:3" s="4" customFormat="1" ht="15.75" x14ac:dyDescent="0.2">
      <c r="A6" s="25" t="s">
        <v>1</v>
      </c>
      <c r="B6" s="1"/>
      <c r="C6" s="1"/>
    </row>
    <row r="7" spans="1:3" ht="15.75" x14ac:dyDescent="0.2">
      <c r="A7" s="24"/>
      <c r="B7" s="1"/>
      <c r="C7" s="1"/>
    </row>
    <row r="8" spans="1:3" ht="15.75" x14ac:dyDescent="0.2">
      <c r="A8" s="24" t="s">
        <v>2</v>
      </c>
      <c r="B8" s="1"/>
      <c r="C8" s="1"/>
    </row>
    <row r="9" spans="1:3" ht="15.75" x14ac:dyDescent="0.2">
      <c r="A9" s="25" t="s">
        <v>69</v>
      </c>
      <c r="B9" s="1"/>
      <c r="C9" s="1"/>
    </row>
    <row r="10" spans="1:3" ht="15.75" x14ac:dyDescent="0.2">
      <c r="A10" s="25" t="s">
        <v>3</v>
      </c>
      <c r="B10" s="1"/>
      <c r="C10" s="1"/>
    </row>
    <row r="11" spans="1:3" ht="15.75" x14ac:dyDescent="0.2">
      <c r="A11" s="25" t="s">
        <v>4</v>
      </c>
      <c r="B11" s="1"/>
      <c r="C11" s="1"/>
    </row>
    <row r="12" spans="1:3" ht="15.75" x14ac:dyDescent="0.2">
      <c r="A12" s="25" t="s">
        <v>5</v>
      </c>
      <c r="B12" s="1"/>
      <c r="C12" s="1"/>
    </row>
    <row r="13" spans="1:3" ht="15.75" x14ac:dyDescent="0.2">
      <c r="A13" s="3"/>
      <c r="B13" s="1"/>
      <c r="C13" s="1"/>
    </row>
    <row r="14" spans="1:3" s="4" customFormat="1" ht="15.75" x14ac:dyDescent="0.25">
      <c r="A14" s="5"/>
      <c r="B14" s="6" t="s">
        <v>6</v>
      </c>
      <c r="C14" s="6" t="s">
        <v>7</v>
      </c>
    </row>
    <row r="15" spans="1:3" ht="15" x14ac:dyDescent="0.2">
      <c r="A15" s="7" t="s">
        <v>8</v>
      </c>
      <c r="B15" s="7">
        <v>15</v>
      </c>
      <c r="C15" s="8">
        <f>B15/515</f>
        <v>2.9126213592233011E-2</v>
      </c>
    </row>
    <row r="16" spans="1:3" ht="15" x14ac:dyDescent="0.2">
      <c r="A16" s="7" t="s">
        <v>9</v>
      </c>
      <c r="B16" s="7">
        <v>15</v>
      </c>
      <c r="C16" s="8">
        <f>B16/51</f>
        <v>0.29411764705882354</v>
      </c>
    </row>
    <row r="17" spans="1:6" ht="15" x14ac:dyDescent="0.2">
      <c r="A17" s="7" t="s">
        <v>10</v>
      </c>
      <c r="B17" s="7">
        <v>9</v>
      </c>
      <c r="C17" s="8">
        <f>B17/21</f>
        <v>0.42857142857142855</v>
      </c>
    </row>
    <row r="18" spans="1:6" ht="15" x14ac:dyDescent="0.2">
      <c r="A18" s="9"/>
      <c r="B18" s="10"/>
      <c r="C18" s="11"/>
    </row>
    <row r="19" spans="1:6" ht="15.75" x14ac:dyDescent="0.25">
      <c r="A19" s="12" t="s">
        <v>11</v>
      </c>
      <c r="B19" s="13"/>
      <c r="C19" s="14"/>
    </row>
    <row r="20" spans="1:6" ht="15" x14ac:dyDescent="0.2">
      <c r="A20" s="9" t="s">
        <v>12</v>
      </c>
      <c r="B20" s="13"/>
      <c r="C20" s="14"/>
    </row>
    <row r="21" spans="1:6" ht="15" x14ac:dyDescent="0.2">
      <c r="A21" s="9" t="s">
        <v>13</v>
      </c>
      <c r="B21" s="13"/>
      <c r="C21" s="14"/>
    </row>
    <row r="22" spans="1:6" ht="15" x14ac:dyDescent="0.2">
      <c r="A22" s="9" t="s">
        <v>14</v>
      </c>
      <c r="B22" s="13"/>
      <c r="C22" s="14"/>
    </row>
    <row r="23" spans="1:6" ht="15" x14ac:dyDescent="0.2">
      <c r="A23" s="9" t="s">
        <v>15</v>
      </c>
      <c r="B23" s="13"/>
      <c r="C23" s="14"/>
    </row>
    <row r="24" spans="1:6" ht="15" x14ac:dyDescent="0.2">
      <c r="A24" s="9" t="s">
        <v>16</v>
      </c>
      <c r="B24" s="13"/>
      <c r="C24" s="14"/>
    </row>
    <row r="25" spans="1:6" ht="15" x14ac:dyDescent="0.2">
      <c r="A25" s="9" t="s">
        <v>17</v>
      </c>
      <c r="B25" s="13"/>
      <c r="C25" s="14"/>
    </row>
    <row r="26" spans="1:6" x14ac:dyDescent="0.2">
      <c r="A26" s="15" t="s">
        <v>18</v>
      </c>
      <c r="B26" s="13"/>
      <c r="C26" s="14"/>
    </row>
    <row r="27" spans="1:6" x14ac:dyDescent="0.2">
      <c r="B27" s="13"/>
      <c r="C27" s="14"/>
    </row>
    <row r="28" spans="1:6" ht="15" x14ac:dyDescent="0.2">
      <c r="A28" s="9" t="s">
        <v>19</v>
      </c>
      <c r="D28" s="16"/>
    </row>
    <row r="29" spans="1:6" ht="15" x14ac:dyDescent="0.2">
      <c r="A29" s="17" t="s">
        <v>20</v>
      </c>
      <c r="B29" s="18" t="s">
        <v>21</v>
      </c>
      <c r="C29" s="18" t="s">
        <v>22</v>
      </c>
      <c r="D29" s="18" t="s">
        <v>23</v>
      </c>
      <c r="E29" s="18" t="s">
        <v>24</v>
      </c>
      <c r="F29" s="18" t="s">
        <v>25</v>
      </c>
    </row>
    <row r="30" spans="1:6" ht="42.75" x14ac:dyDescent="0.2">
      <c r="A30" s="21" t="s">
        <v>62</v>
      </c>
      <c r="B30" s="22" t="s">
        <v>63</v>
      </c>
      <c r="C30" s="22">
        <v>7</v>
      </c>
      <c r="D30" s="22" t="s">
        <v>64</v>
      </c>
      <c r="E30" s="22" t="s">
        <v>30</v>
      </c>
      <c r="F30" s="22" t="str">
        <f>LOOKUP(Table3[[#This Row],[PSP]], [1]Sheet1!$A$2:$A$55, [1]Sheet1!$C$2:$C$55)</f>
        <v>2016</v>
      </c>
    </row>
    <row r="31" spans="1:6" ht="42.75" x14ac:dyDescent="0.2">
      <c r="A31" s="21" t="s">
        <v>31</v>
      </c>
      <c r="B31" s="22" t="s">
        <v>32</v>
      </c>
      <c r="C31" s="22">
        <v>1</v>
      </c>
      <c r="D31" s="22" t="s">
        <v>33</v>
      </c>
      <c r="E31" s="22" t="s">
        <v>30</v>
      </c>
      <c r="F31" s="22" t="str">
        <f>LOOKUP(Table3[[#This Row],[PSP]], [1]Sheet1!$A$2:$A$55, [1]Sheet1!$C$2:$C$55)</f>
        <v>2020</v>
      </c>
    </row>
    <row r="32" spans="1:6" ht="71.25" x14ac:dyDescent="0.2">
      <c r="A32" s="21" t="s">
        <v>37</v>
      </c>
      <c r="B32" s="22" t="s">
        <v>38</v>
      </c>
      <c r="C32" s="22">
        <v>1</v>
      </c>
      <c r="D32" s="22" t="s">
        <v>39</v>
      </c>
      <c r="E32" s="22" t="s">
        <v>30</v>
      </c>
      <c r="F32" s="22" t="str">
        <f>LOOKUP(Table3[[#This Row],[PSP]], [1]Sheet1!$A$2:$A$55, [1]Sheet1!$C$2:$C$55)</f>
        <v>2019</v>
      </c>
    </row>
    <row r="33" spans="1:6" ht="42.75" x14ac:dyDescent="0.2">
      <c r="A33" s="21" t="s">
        <v>65</v>
      </c>
      <c r="B33" s="22" t="s">
        <v>66</v>
      </c>
      <c r="C33" s="22">
        <v>4</v>
      </c>
      <c r="D33" s="22" t="s">
        <v>48</v>
      </c>
      <c r="E33" s="22" t="s">
        <v>30</v>
      </c>
      <c r="F33" s="22" t="str">
        <f>LOOKUP(Table3[[#This Row],[PSP]], [1]Sheet1!$A$2:$A$55, [1]Sheet1!$C$2:$C$55)</f>
        <v>2016</v>
      </c>
    </row>
    <row r="34" spans="1:6" ht="28.5" x14ac:dyDescent="0.2">
      <c r="A34" s="21" t="s">
        <v>51</v>
      </c>
      <c r="B34" s="22" t="s">
        <v>52</v>
      </c>
      <c r="C34" s="22">
        <v>2</v>
      </c>
      <c r="D34" s="22" t="s">
        <v>48</v>
      </c>
      <c r="E34" s="22" t="s">
        <v>30</v>
      </c>
      <c r="F34" s="22" t="str">
        <f>LOOKUP(Table3[[#This Row],[PSP]], [1]Sheet1!$A$2:$A$55, [1]Sheet1!$C$2:$C$55)</f>
        <v>2018</v>
      </c>
    </row>
    <row r="35" spans="1:6" ht="42.75" x14ac:dyDescent="0.2">
      <c r="A35" s="21" t="s">
        <v>40</v>
      </c>
      <c r="B35" s="22" t="s">
        <v>41</v>
      </c>
      <c r="C35" s="22">
        <v>4</v>
      </c>
      <c r="D35" s="22" t="s">
        <v>42</v>
      </c>
      <c r="E35" s="22" t="s">
        <v>30</v>
      </c>
      <c r="F35" s="22" t="str">
        <f>LOOKUP(Table3[[#This Row],[PSP]], [1]Sheet1!$A$2:$A$55, [1]Sheet1!$C$2:$C$55)</f>
        <v>2019</v>
      </c>
    </row>
    <row r="36" spans="1:6" ht="71.25" x14ac:dyDescent="0.2">
      <c r="A36" s="21" t="s">
        <v>43</v>
      </c>
      <c r="B36" s="22" t="s">
        <v>44</v>
      </c>
      <c r="C36" s="22">
        <v>5</v>
      </c>
      <c r="D36" s="22" t="s">
        <v>45</v>
      </c>
      <c r="E36" s="22" t="s">
        <v>30</v>
      </c>
      <c r="F36" s="22" t="str">
        <f>LOOKUP(Table3[[#This Row],[PSP]], [1]Sheet1!$A$2:$A$55, [1]Sheet1!$C$2:$C$55)</f>
        <v>2018</v>
      </c>
    </row>
    <row r="37" spans="1:6" ht="42.75" x14ac:dyDescent="0.2">
      <c r="A37" s="21" t="s">
        <v>46</v>
      </c>
      <c r="B37" s="22" t="s">
        <v>47</v>
      </c>
      <c r="C37" s="22">
        <v>6</v>
      </c>
      <c r="D37" s="22" t="s">
        <v>48</v>
      </c>
      <c r="E37" s="22" t="s">
        <v>30</v>
      </c>
      <c r="F37" s="22" t="str">
        <f>LOOKUP(Table3[[#This Row],[PSP]], [1]Sheet1!$A$2:$A$55, [1]Sheet1!$C$2:$C$55)</f>
        <v>2018</v>
      </c>
    </row>
    <row r="38" spans="1:6" ht="42.75" x14ac:dyDescent="0.2">
      <c r="A38" s="21" t="s">
        <v>60</v>
      </c>
      <c r="B38" s="22" t="s">
        <v>61</v>
      </c>
      <c r="C38" s="22">
        <v>2</v>
      </c>
      <c r="D38" s="22" t="s">
        <v>33</v>
      </c>
      <c r="E38" s="22" t="s">
        <v>30</v>
      </c>
      <c r="F38" s="22" t="str">
        <f>LOOKUP(Table3[[#This Row],[PSP]], [1]Sheet1!$A$2:$A$55, [1]Sheet1!$C$2:$C$55)</f>
        <v>2017</v>
      </c>
    </row>
    <row r="39" spans="1:6" ht="57" x14ac:dyDescent="0.2">
      <c r="A39" s="19" t="s">
        <v>27</v>
      </c>
      <c r="B39" s="20" t="s">
        <v>28</v>
      </c>
      <c r="C39" s="20">
        <v>6</v>
      </c>
      <c r="D39" s="20" t="s">
        <v>29</v>
      </c>
      <c r="E39" s="20" t="s">
        <v>30</v>
      </c>
      <c r="F39" s="20" t="str">
        <f>LOOKUP(Table3[[#This Row],[PSP]], [1]Sheet1!$A$2:$A$55, [1]Sheet1!$C$2:$C$55)</f>
        <v>2020</v>
      </c>
    </row>
    <row r="40" spans="1:6" ht="42.75" x14ac:dyDescent="0.2">
      <c r="A40" s="21" t="s">
        <v>53</v>
      </c>
      <c r="B40" s="22" t="s">
        <v>54</v>
      </c>
      <c r="C40" s="22">
        <v>10</v>
      </c>
      <c r="D40" s="22" t="s">
        <v>42</v>
      </c>
      <c r="E40" s="22" t="s">
        <v>30</v>
      </c>
      <c r="F40" s="22" t="str">
        <f>LOOKUP(Table3[[#This Row],[PSP]], [1]Sheet1!$A$2:$A$55, [1]Sheet1!$C$2:$C$55)</f>
        <v>2018</v>
      </c>
    </row>
    <row r="41" spans="1:6" ht="28.5" x14ac:dyDescent="0.2">
      <c r="A41" s="21" t="s">
        <v>57</v>
      </c>
      <c r="B41" s="22" t="s">
        <v>58</v>
      </c>
      <c r="C41" s="22">
        <v>2</v>
      </c>
      <c r="D41" s="22" t="s">
        <v>59</v>
      </c>
      <c r="E41" s="22" t="s">
        <v>30</v>
      </c>
      <c r="F41" s="22" t="str">
        <f>LOOKUP(Table3[[#This Row],[PSP]], [1]Sheet1!$A$2:$A$55, [1]Sheet1!$C$2:$C$55)</f>
        <v>2017</v>
      </c>
    </row>
    <row r="42" spans="1:6" ht="42.75" x14ac:dyDescent="0.2">
      <c r="A42" s="21" t="s">
        <v>49</v>
      </c>
      <c r="B42" s="22" t="s">
        <v>50</v>
      </c>
      <c r="C42" s="22">
        <v>3</v>
      </c>
      <c r="D42" s="22" t="s">
        <v>36</v>
      </c>
      <c r="E42" s="22" t="s">
        <v>29</v>
      </c>
      <c r="F42" s="22" t="str">
        <f>LOOKUP(Table3[[#This Row],[PSP]], [1]Sheet1!$A$2:$A$55, [1]Sheet1!$C$2:$C$55)</f>
        <v>2018</v>
      </c>
    </row>
    <row r="43" spans="1:6" ht="42.75" x14ac:dyDescent="0.2">
      <c r="A43" s="21" t="s">
        <v>34</v>
      </c>
      <c r="B43" s="22" t="s">
        <v>35</v>
      </c>
      <c r="C43" s="22">
        <v>6</v>
      </c>
      <c r="D43" s="22" t="s">
        <v>36</v>
      </c>
      <c r="E43" s="22" t="s">
        <v>30</v>
      </c>
      <c r="F43" s="22" t="str">
        <f>LOOKUP(Table3[[#This Row],[PSP]], [1]Sheet1!$A$2:$A$55, [1]Sheet1!$C$2:$C$55)</f>
        <v>2020</v>
      </c>
    </row>
    <row r="44" spans="1:6" ht="28.5" x14ac:dyDescent="0.2">
      <c r="A44" s="21" t="s">
        <v>55</v>
      </c>
      <c r="B44" s="22" t="s">
        <v>56</v>
      </c>
      <c r="C44" s="22">
        <v>10</v>
      </c>
      <c r="D44" s="22" t="s">
        <v>36</v>
      </c>
      <c r="E44" s="22" t="s">
        <v>30</v>
      </c>
      <c r="F44" s="22" t="str">
        <f>LOOKUP(Table3[[#This Row],[PSP]], [1]Sheet1!$A$2:$A$55, [1]Sheet1!$C$2:$C$55)</f>
        <v>2017</v>
      </c>
    </row>
  </sheetData>
  <mergeCells count="1">
    <mergeCell ref="A1:B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dcterms:created xsi:type="dcterms:W3CDTF">2023-02-06T14:20:33Z</dcterms:created>
  <dcterms:modified xsi:type="dcterms:W3CDTF">2023-03-03T13:00:25Z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